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9915" firstSheet="8" activeTab="8"/>
  </bookViews>
  <sheets>
    <sheet name="10.01.15" sheetId="1" r:id="rId1"/>
    <sheet name="01.02.15" sheetId="2" r:id="rId2"/>
    <sheet name="01.03.15 " sheetId="3" r:id="rId3"/>
    <sheet name="01.03.15  (2)" sheetId="4" r:id="rId4"/>
    <sheet name="01.03.15  (3)" sheetId="5" r:id="rId5"/>
    <sheet name="01.04.15 " sheetId="6" r:id="rId6"/>
    <sheet name="01.04.15  (2)" sheetId="7" r:id="rId7"/>
    <sheet name="01.05.15 " sheetId="8" r:id="rId8"/>
    <sheet name="01.01.2016" sheetId="9" r:id="rId9"/>
  </sheets>
  <definedNames>
    <definedName name="_xlnm.Print_Area" localSheetId="8">'01.01.2016'!$A$1:$J$388</definedName>
    <definedName name="_xlnm.Print_Area" localSheetId="1">'01.02.15'!$A$1:$G$626</definedName>
    <definedName name="_xlnm.Print_Area" localSheetId="2">'01.03.15 '!$A$1:$H$625</definedName>
    <definedName name="_xlnm.Print_Area" localSheetId="3">'01.03.15  (2)'!$A$1:$D$611</definedName>
    <definedName name="_xlnm.Print_Area" localSheetId="4">'01.03.15  (3)'!$A$1:$D$610</definedName>
    <definedName name="_xlnm.Print_Area" localSheetId="5">'01.04.15 '!$A$1:$J$623</definedName>
    <definedName name="_xlnm.Print_Area" localSheetId="6">'01.04.15  (2)'!$A$1:$J$623</definedName>
    <definedName name="_xlnm.Print_Area" localSheetId="7">'01.05.15 '!$A$1:$J$619</definedName>
    <definedName name="_xlnm.Print_Area" localSheetId="0">'10.01.15'!$A$1:$J$645</definedName>
  </definedNames>
  <calcPr fullCalcOnLoad="1"/>
</workbook>
</file>

<file path=xl/sharedStrings.xml><?xml version="1.0" encoding="utf-8"?>
<sst xmlns="http://schemas.openxmlformats.org/spreadsheetml/2006/main" count="10919" uniqueCount="1786">
  <si>
    <t>Ярославка п.18</t>
  </si>
  <si>
    <t>Ярославка п.19</t>
  </si>
  <si>
    <t>Ярославка п.20</t>
  </si>
  <si>
    <t>Ярославка п.23</t>
  </si>
  <si>
    <t>Ярославка п.24</t>
  </si>
  <si>
    <t>Ярославка п.25</t>
  </si>
  <si>
    <t>Ярославка п.26</t>
  </si>
  <si>
    <t>03-214</t>
  </si>
  <si>
    <t>6-064</t>
  </si>
  <si>
    <t>6-065</t>
  </si>
  <si>
    <t>6-060</t>
  </si>
  <si>
    <t>6-061</t>
  </si>
  <si>
    <t>6-062</t>
  </si>
  <si>
    <t>6-063</t>
  </si>
  <si>
    <t>6-066</t>
  </si>
  <si>
    <t>6-067</t>
  </si>
  <si>
    <t>6-068</t>
  </si>
  <si>
    <t>6-069</t>
  </si>
  <si>
    <t>6-070</t>
  </si>
  <si>
    <t>6-071</t>
  </si>
  <si>
    <t>6-072</t>
  </si>
  <si>
    <t>6-073</t>
  </si>
  <si>
    <t>6-074</t>
  </si>
  <si>
    <t>6-075</t>
  </si>
  <si>
    <t>6-076</t>
  </si>
  <si>
    <t>Количество лицевых счетов</t>
  </si>
  <si>
    <t>Количество прописанных, чел.</t>
  </si>
  <si>
    <t>ЗАО "ЯРУ "ЖКХ" Кузнечихинское с.п. (Рютневский с/с)</t>
  </si>
  <si>
    <t>Красные Ткачи р.п., Текстильщиков ул, д.11</t>
  </si>
  <si>
    <t>Красные Ткачи р.п., Текстильщиков ул, д.14</t>
  </si>
  <si>
    <t>Красные Ткачи р.п., Текстильщиков ул, д.2</t>
  </si>
  <si>
    <t>Красные Ткачи р.п., Текстильщиков ул, д.6</t>
  </si>
  <si>
    <t>Красные Ткачи р.п., Текстильщиков ул, д.7</t>
  </si>
  <si>
    <t>Красные Ткачи р.п., Текстильщиков ул, д.9</t>
  </si>
  <si>
    <t>Перечень многоквартирных домов ,находящихся в управлении
 ЗАО "ЯРУ"ЖКХ" на 01.05.2015г.</t>
  </si>
  <si>
    <t>Санаторий Красный Холм п, Волжская ул, д.14</t>
  </si>
  <si>
    <t>Санаторий Красный Холм п, Волжская ул, д.16</t>
  </si>
  <si>
    <t>Санаторий Красный Холм п, Цветочная ул, д.5</t>
  </si>
  <si>
    <t>Санаторий Красный Холм п, Цветочная ул, д.6</t>
  </si>
  <si>
    <t>Санаторий Красный Холм п, Цветочная ул, д.8</t>
  </si>
  <si>
    <t>МКД находящиеся в управлении УК 
 (адрес, в разрезе сельских поселений )</t>
  </si>
  <si>
    <t>Щедрино п,Парковая ул, д.12</t>
  </si>
  <si>
    <t>3-160</t>
  </si>
  <si>
    <t>кв2 с27,2 на 37,3</t>
  </si>
  <si>
    <t>на 01.10</t>
  </si>
  <si>
    <t xml:space="preserve">Перечень многоквартирных домов ,находящихся в управлении
 ЗАО "ЯРУ"ЖКХ" на 01.01.2016г. </t>
  </si>
  <si>
    <t xml:space="preserve">
 </t>
  </si>
  <si>
    <t>Адрес дома</t>
  </si>
  <si>
    <t>Общая площадь</t>
  </si>
  <si>
    <t>Кол-во прописанных</t>
  </si>
  <si>
    <t>Кол-во пост. пропиc.</t>
  </si>
  <si>
    <t>ЗАО "ЯРУ "ЖКХ" Ивняковское с. п.(Бекреневский сельсовет)</t>
  </si>
  <si>
    <t>Дорожаево д, д.2</t>
  </si>
  <si>
    <t>5</t>
  </si>
  <si>
    <t>Дорожаево д, д.44</t>
  </si>
  <si>
    <t>3</t>
  </si>
  <si>
    <t>1</t>
  </si>
  <si>
    <t>Молот ст, д.2</t>
  </si>
  <si>
    <t>23</t>
  </si>
  <si>
    <t>21</t>
  </si>
  <si>
    <t>Сарафоново с., д.12</t>
  </si>
  <si>
    <t>Сарафоново с., д.13</t>
  </si>
  <si>
    <t>11</t>
  </si>
  <si>
    <t>Сарафоново с., д.14</t>
  </si>
  <si>
    <t>8</t>
  </si>
  <si>
    <t>Сарафоново с., д.16</t>
  </si>
  <si>
    <t>91</t>
  </si>
  <si>
    <t>Сарафоново с., д.18</t>
  </si>
  <si>
    <t>14</t>
  </si>
  <si>
    <t>Сарафоново с., д.22</t>
  </si>
  <si>
    <t>9</t>
  </si>
  <si>
    <t>Сарафоново с., д.23</t>
  </si>
  <si>
    <t>2</t>
  </si>
  <si>
    <t>Сарафоново с., д.26</t>
  </si>
  <si>
    <t>15</t>
  </si>
  <si>
    <t>Сарафоново с., д.27</t>
  </si>
  <si>
    <t>26</t>
  </si>
  <si>
    <t>Сарафоново с., д.28</t>
  </si>
  <si>
    <t>20</t>
  </si>
  <si>
    <t>19</t>
  </si>
  <si>
    <t>Сарафоново с., д.29</t>
  </si>
  <si>
    <t>13</t>
  </si>
  <si>
    <t>Сарафоново с., д.30</t>
  </si>
  <si>
    <t>37</t>
  </si>
  <si>
    <t>36</t>
  </si>
  <si>
    <t>Сарафоново с., д.31</t>
  </si>
  <si>
    <t>29</t>
  </si>
  <si>
    <t>28</t>
  </si>
  <si>
    <t>Сарафоново с., д.32</t>
  </si>
  <si>
    <t>34</t>
  </si>
  <si>
    <t>Сарафоново с., д.33</t>
  </si>
  <si>
    <t>53</t>
  </si>
  <si>
    <t>52</t>
  </si>
  <si>
    <t>Сарафоново с., д.34</t>
  </si>
  <si>
    <t>79</t>
  </si>
  <si>
    <t>76</t>
  </si>
  <si>
    <t>Сарафоново с., д.35</t>
  </si>
  <si>
    <t>80</t>
  </si>
  <si>
    <t>Сарафоново с., д.36</t>
  </si>
  <si>
    <t>107</t>
  </si>
  <si>
    <t>105</t>
  </si>
  <si>
    <t>Сарафоново с., д.38</t>
  </si>
  <si>
    <t>18</t>
  </si>
  <si>
    <t>Сарафоново с., д.40</t>
  </si>
  <si>
    <t>17</t>
  </si>
  <si>
    <t>Сарафоново с., д.45</t>
  </si>
  <si>
    <t>Сарафоново с., д.46</t>
  </si>
  <si>
    <t>119</t>
  </si>
  <si>
    <t>118</t>
  </si>
  <si>
    <t>Сарафоново с., д.48</t>
  </si>
  <si>
    <t>58</t>
  </si>
  <si>
    <t>57</t>
  </si>
  <si>
    <t>Сарафоново с., д.51</t>
  </si>
  <si>
    <t>32</t>
  </si>
  <si>
    <t>Сарафоново с., д.6</t>
  </si>
  <si>
    <t>7</t>
  </si>
  <si>
    <t>Сарафоново с., д.7</t>
  </si>
  <si>
    <t>4</t>
  </si>
  <si>
    <t>Спасское с, д.15</t>
  </si>
  <si>
    <t>Спасское с, д.16</t>
  </si>
  <si>
    <t>Спасское с, д.23</t>
  </si>
  <si>
    <t>Спасское с, д.24</t>
  </si>
  <si>
    <t>Спасское с, д.27</t>
  </si>
  <si>
    <t>Спасское с, д.4</t>
  </si>
  <si>
    <t>Спасское с, д.6</t>
  </si>
  <si>
    <t>Спасское с, д.8</t>
  </si>
  <si>
    <t>41,4</t>
  </si>
  <si>
    <t>Спасское с, д.9</t>
  </si>
  <si>
    <t>10</t>
  </si>
  <si>
    <t>Тенино ст, д.1</t>
  </si>
  <si>
    <t>Тенино ст, д.11</t>
  </si>
  <si>
    <t>Тенино ст, д.3</t>
  </si>
  <si>
    <t>Тенино ст, д.5</t>
  </si>
  <si>
    <t>39,4</t>
  </si>
  <si>
    <t>ЗАО "ЯРУ "ЖКХ" Ивняковское с. п.(Ивняковский сельсовет)</t>
  </si>
  <si>
    <t>Ивняки п,Новоселов ул, д.1</t>
  </si>
  <si>
    <t>1587,2</t>
  </si>
  <si>
    <t>6</t>
  </si>
  <si>
    <t>Ивняки п,Новоселов ул, д.2</t>
  </si>
  <si>
    <t>1586,8</t>
  </si>
  <si>
    <t>Карачиха п,Садовая ул, д.1</t>
  </si>
  <si>
    <t>12</t>
  </si>
  <si>
    <t>Карачиха п,Садовая ул, д.10</t>
  </si>
  <si>
    <t>31</t>
  </si>
  <si>
    <t>Карачиха п,Садовая ул, д.11</t>
  </si>
  <si>
    <t>55</t>
  </si>
  <si>
    <t>Карачиха п,Садовая ул, д.12</t>
  </si>
  <si>
    <t>22</t>
  </si>
  <si>
    <t>Карачиха п,Садовая ул, д.12а</t>
  </si>
  <si>
    <t>71</t>
  </si>
  <si>
    <t>70</t>
  </si>
  <si>
    <t>Карачиха п,Садовая ул, д.13</t>
  </si>
  <si>
    <t>24</t>
  </si>
  <si>
    <t>Карачиха п,Садовая ул, д.14</t>
  </si>
  <si>
    <t>Ф-18</t>
  </si>
  <si>
    <t>Карачиха п,Садовая ул, д.15</t>
  </si>
  <si>
    <t>Карачиха п,Садовая ул, д.16</t>
  </si>
  <si>
    <t>27</t>
  </si>
  <si>
    <t>Карачиха п,Садовая ул, д.17</t>
  </si>
  <si>
    <t>Карачиха п,Садовая ул, д.18</t>
  </si>
  <si>
    <t>Карачиха п,Садовая ул, д.19</t>
  </si>
  <si>
    <t>Карачиха п,Садовая ул, д.1а</t>
  </si>
  <si>
    <t>864,7</t>
  </si>
  <si>
    <t>50</t>
  </si>
  <si>
    <t>49</t>
  </si>
  <si>
    <t>Карачиха п,Садовая ул, д.2</t>
  </si>
  <si>
    <t>Карачиха п,Садовая ул, д.20</t>
  </si>
  <si>
    <t>Карачиха п,Садовая ул, д.21</t>
  </si>
  <si>
    <t>Карачиха п,Садовая ул, д.22</t>
  </si>
  <si>
    <t>Карачиха п,Садовая ул, д.23</t>
  </si>
  <si>
    <t>129</t>
  </si>
  <si>
    <t>Карачиха п,Садовая ул, д.24</t>
  </si>
  <si>
    <t>117</t>
  </si>
  <si>
    <t>Карачиха п,Садовая ул, д.3</t>
  </si>
  <si>
    <t>Карачиха п,Садовая ул, д.4</t>
  </si>
  <si>
    <t>Карачиха п,Садовая ул, д.5</t>
  </si>
  <si>
    <t>Карачиха п,Садовая ул, д.7</t>
  </si>
  <si>
    <t>Карачиха п,Садовая ул, д.7а</t>
  </si>
  <si>
    <t>87</t>
  </si>
  <si>
    <t>85</t>
  </si>
  <si>
    <t>Карачиха п,Садовая ул, д.9</t>
  </si>
  <si>
    <t>30</t>
  </si>
  <si>
    <t>ЗАО "ЯРУ "ЖКХ" Карабихское с. п. (Карабихский сельсовет)</t>
  </si>
  <si>
    <t>Белкино д, д.1</t>
  </si>
  <si>
    <t>51</t>
  </si>
  <si>
    <t>Белкино д, д.2</t>
  </si>
  <si>
    <t>Белкино д, д.3</t>
  </si>
  <si>
    <t>Василево д, д.15</t>
  </si>
  <si>
    <t>Дубки п,Гагарина ул, д.1</t>
  </si>
  <si>
    <t>Дубки п,Гагарина ул, д.12</t>
  </si>
  <si>
    <t>Дубки п,Гагарина ул, д.16</t>
  </si>
  <si>
    <t/>
  </si>
  <si>
    <t>Дубки п,Гагарина ул, д.2а</t>
  </si>
  <si>
    <t>65</t>
  </si>
  <si>
    <t>64</t>
  </si>
  <si>
    <t>Дубки п,Гагарина ул, д.3</t>
  </si>
  <si>
    <t>Дубки п,Гагарина ул, д.4</t>
  </si>
  <si>
    <t>Дубки п,Гагарина ул, д.5</t>
  </si>
  <si>
    <t>Дубки п,Ленина ул, д.10</t>
  </si>
  <si>
    <t>Дубки п,Ленина ул, д.11</t>
  </si>
  <si>
    <t>Дубки п,Ленина ул, д.17</t>
  </si>
  <si>
    <t>124</t>
  </si>
  <si>
    <t>Дубки п,Ленина ул, д.18</t>
  </si>
  <si>
    <t>Дубки п,Ленина ул, д.19</t>
  </si>
  <si>
    <t>150</t>
  </si>
  <si>
    <t>149</t>
  </si>
  <si>
    <t>Дубки п,Ленина ул, д.20</t>
  </si>
  <si>
    <t>Дубки п,Некрасова ул, д.10</t>
  </si>
  <si>
    <t>463,4</t>
  </si>
  <si>
    <t>25</t>
  </si>
  <si>
    <t>Дубки п,Некрасова ул, д.2/14</t>
  </si>
  <si>
    <t>Дубки п,Некрасова ул, д.4</t>
  </si>
  <si>
    <t>35</t>
  </si>
  <si>
    <t>Дубки п,Некрасова ул, д.7/12</t>
  </si>
  <si>
    <t>16</t>
  </si>
  <si>
    <t>Дубки п,Некрасова ул, д.8</t>
  </si>
  <si>
    <t>Дубки п,Огородная ул, д.1</t>
  </si>
  <si>
    <t>45</t>
  </si>
  <si>
    <t>43</t>
  </si>
  <si>
    <t>Дубки п,Огородная ул, д.20</t>
  </si>
  <si>
    <t>47</t>
  </si>
  <si>
    <t>Дубки п,Огородная ул, д.3</t>
  </si>
  <si>
    <t>Дубки п,Огородная ул, д.5</t>
  </si>
  <si>
    <t>Дубки п,Огородная ул, д.9</t>
  </si>
  <si>
    <t>63</t>
  </si>
  <si>
    <t>62</t>
  </si>
  <si>
    <t>Дубки п,Октябрьская ул, д.1</t>
  </si>
  <si>
    <t>Дубки п,Октябрьская ул, д.11</t>
  </si>
  <si>
    <t>Дубки п,Октябрьская ул, д.14</t>
  </si>
  <si>
    <t>Дубки п,Октябрьская ул, д.2</t>
  </si>
  <si>
    <t>Дубки п,Октябрьская ул, д.3</t>
  </si>
  <si>
    <t>Дубки п,Октябрьская ул, д.4</t>
  </si>
  <si>
    <t>Дубки п,Октябрьская ул, д.5</t>
  </si>
  <si>
    <t>Дубки п,Октябрьская ул, д.7</t>
  </si>
  <si>
    <t>Дубки п,Октябрьская ул, д.9</t>
  </si>
  <si>
    <t>Дубки п,Спортивная ул, д.1/16</t>
  </si>
  <si>
    <t>Дубки п,Спортивная ул, д.11</t>
  </si>
  <si>
    <t>Дубки п,Спортивная ул, д.13/9</t>
  </si>
  <si>
    <t>44</t>
  </si>
  <si>
    <t>Дубки п,Спортивная ул, д.2</t>
  </si>
  <si>
    <t>351</t>
  </si>
  <si>
    <t>Дубки п,Спортивная ул, д.3</t>
  </si>
  <si>
    <t>Дубки п,Спортивная ул, д.5</t>
  </si>
  <si>
    <t>Дубки п,Спортивная ул, д.7</t>
  </si>
  <si>
    <t>42</t>
  </si>
  <si>
    <t>39</t>
  </si>
  <si>
    <t>Дубки п,Строителей ул, д.1</t>
  </si>
  <si>
    <t>Дубки п,Строителей ул, д.10</t>
  </si>
  <si>
    <t>38</t>
  </si>
  <si>
    <t>Дубки п,Строителей ул, д.2</t>
  </si>
  <si>
    <t>Дубки п,Строителей ул, д.3</t>
  </si>
  <si>
    <t>Дубки п,Строителей ул, д.4</t>
  </si>
  <si>
    <t>41</t>
  </si>
  <si>
    <t>Дубки п,Строителей ул, д.5</t>
  </si>
  <si>
    <t>Дубки п,Строителей ул, д.6</t>
  </si>
  <si>
    <t>Дубки п,Строителей ул, д.7</t>
  </si>
  <si>
    <t>Дубки п,Строителей ул, д.8</t>
  </si>
  <si>
    <t>46</t>
  </si>
  <si>
    <t>Дубки п,Строителей ул, д.9</t>
  </si>
  <si>
    <t>836,7</t>
  </si>
  <si>
    <t>Дубки п,Труда ул, д.1</t>
  </si>
  <si>
    <t>203</t>
  </si>
  <si>
    <t>201</t>
  </si>
  <si>
    <t>Дубки п,Труда ул, д.2</t>
  </si>
  <si>
    <t>143</t>
  </si>
  <si>
    <t>137</t>
  </si>
  <si>
    <t>Дубки п,Труда ул, д.3</t>
  </si>
  <si>
    <t>148</t>
  </si>
  <si>
    <t>146</t>
  </si>
  <si>
    <t>Дубки п,Школьная ул, д.10</t>
  </si>
  <si>
    <t>Дубки п,Школьная ул, д.11</t>
  </si>
  <si>
    <t>Дубки п,Школьная ул, д.12</t>
  </si>
  <si>
    <t>48</t>
  </si>
  <si>
    <t>Дубки п,Школьная ул, д.13</t>
  </si>
  <si>
    <t>159</t>
  </si>
  <si>
    <t>156</t>
  </si>
  <si>
    <t>Дубки п,Школьная ул, д.14</t>
  </si>
  <si>
    <t>970,1</t>
  </si>
  <si>
    <t>Дубки п,Школьная ул, д.15</t>
  </si>
  <si>
    <t>69</t>
  </si>
  <si>
    <t>68</t>
  </si>
  <si>
    <t>Дубки п,Школьная ул, д.16</t>
  </si>
  <si>
    <t>Дубки п,Школьная ул, д.17</t>
  </si>
  <si>
    <t>Дубки п,Школьная ул, д.18</t>
  </si>
  <si>
    <t>Дубки п,Школьная ул, д.19</t>
  </si>
  <si>
    <t>67</t>
  </si>
  <si>
    <t>66</t>
  </si>
  <si>
    <t>Дубки п,Школьная ул, д.2</t>
  </si>
  <si>
    <t>Дубки п,Школьная ул, д.20</t>
  </si>
  <si>
    <t>Дубки п,Школьная ул, д.21</t>
  </si>
  <si>
    <t>81</t>
  </si>
  <si>
    <t>73</t>
  </si>
  <si>
    <t>Дубки п,Школьная ул, д.4</t>
  </si>
  <si>
    <t>Дубки п,Школьная ул, д.6</t>
  </si>
  <si>
    <t>Дубки п,Школьная ул, д.8</t>
  </si>
  <si>
    <t>33</t>
  </si>
  <si>
    <t>Ершово д, д.1а</t>
  </si>
  <si>
    <t>Карабиха д,Больничный городок, д.1</t>
  </si>
  <si>
    <t>Карабиха д,Больничный городок, д.2</t>
  </si>
  <si>
    <t>Карабиха д,Больничный городок, д.5</t>
  </si>
  <si>
    <t>Карабиха д,Больничный городок, д.6</t>
  </si>
  <si>
    <t>Карабиха д,Больничный городок, д.7</t>
  </si>
  <si>
    <t>Карабиха д,Школьная ул, д.1</t>
  </si>
  <si>
    <t>Карабиха д,Школьная ул, д.2</t>
  </si>
  <si>
    <t>Карабиха д,Школьная ул, д.5</t>
  </si>
  <si>
    <t>Карабиха д,Школьная ул, д.6</t>
  </si>
  <si>
    <t>Карабиха д,Юбилейная ул, д.1</t>
  </si>
  <si>
    <t>Карабиха д,Юбилейная ул, д.2</t>
  </si>
  <si>
    <t>Карабиха д,Юбилейная ул, д.3</t>
  </si>
  <si>
    <t>Карабиха д,Юбилейная ул, д.4</t>
  </si>
  <si>
    <t>Карабиха д,Юбилейная ул, д.5</t>
  </si>
  <si>
    <t>Карабиха д,Юбилейная ул, д.5а</t>
  </si>
  <si>
    <t>Карабиха д,Юбилейная ул, д.6</t>
  </si>
  <si>
    <t>Кормилицино д,Лесная ул, д.12</t>
  </si>
  <si>
    <t>Кормилицино д,Лесная ул, д.22</t>
  </si>
  <si>
    <t>Кормилицино д,Лесная ул, д.24</t>
  </si>
  <si>
    <t>Кормилицино д,Лесная ул, д.26</t>
  </si>
  <si>
    <t>Кормилицино д,Лесная ул, д.28</t>
  </si>
  <si>
    <t>Пансионат Ярославль п,Набережная ул, д.46</t>
  </si>
  <si>
    <t>131</t>
  </si>
  <si>
    <t>128</t>
  </si>
  <si>
    <t>Пансионат Ярославль п,Набережная ул, д.47</t>
  </si>
  <si>
    <t>94</t>
  </si>
  <si>
    <t>92</t>
  </si>
  <si>
    <t>Речной п,Заводская ул, д.1а</t>
  </si>
  <si>
    <t>Речной п,Заводская ул, д.2</t>
  </si>
  <si>
    <t>Речной п,Заводская ул, д.3</t>
  </si>
  <si>
    <t>Речной п,Заводская ул, д.4</t>
  </si>
  <si>
    <t>Речной п,Заводская ул, д.7</t>
  </si>
  <si>
    <t>Речной п,Заводская ул, д.7а</t>
  </si>
  <si>
    <t>Речной п,Заводская ул, д.9</t>
  </si>
  <si>
    <t>Речной п,Некрасова ул, д.3</t>
  </si>
  <si>
    <t>Речной п,Овражная ул, д.1</t>
  </si>
  <si>
    <t>Речной п,Овражная ул, д.16а</t>
  </si>
  <si>
    <t>Речной п,Овражная ул, д.19</t>
  </si>
  <si>
    <t>Речной п,Овражная ул, д.20</t>
  </si>
  <si>
    <t>Речной п,Полевая ул, д.1</t>
  </si>
  <si>
    <t>Речной п,Полевая ул, д.2</t>
  </si>
  <si>
    <t>Речной п,Полевая ул, д.3</t>
  </si>
  <si>
    <t>Речной п,Полевая ул, д.4</t>
  </si>
  <si>
    <t>Речной п,Полевая ул, д.5</t>
  </si>
  <si>
    <t>Речной п,Садовая ул, д.22</t>
  </si>
  <si>
    <t>ЗАО "ЯРУ "ЖКХ" г.п. Красные Ткачи</t>
  </si>
  <si>
    <t>Красные Ткачи р.п.,8 Марта ул, д.2</t>
  </si>
  <si>
    <t>56,6</t>
  </si>
  <si>
    <t>Красные Ткачи р.п.,Зеленая ул, д.10</t>
  </si>
  <si>
    <t>88,2</t>
  </si>
  <si>
    <t>Красные Ткачи р.п.,Зеленая ул, д.9</t>
  </si>
  <si>
    <t>183,1</t>
  </si>
  <si>
    <t>Красные Ткачи р.п.,Калинина ул, д.1а</t>
  </si>
  <si>
    <t>Красные Ткачи р.п.,Конькова ул, д.7</t>
  </si>
  <si>
    <t>42,8</t>
  </si>
  <si>
    <t>Красные Ткачи р.п.,Красная ул, д.19</t>
  </si>
  <si>
    <t>120</t>
  </si>
  <si>
    <t>Красные Ткачи р.п.,Красный Бор ул, д.3</t>
  </si>
  <si>
    <t>106,8</t>
  </si>
  <si>
    <t>Красные Ткачи р.п.,Московская ул, д.1</t>
  </si>
  <si>
    <t>407,6</t>
  </si>
  <si>
    <t>Красные Ткачи р.п.,Московская ул, д.14</t>
  </si>
  <si>
    <t>382,6</t>
  </si>
  <si>
    <t>Красные Ткачи р.п.,Московская ул, д.16</t>
  </si>
  <si>
    <t>660,9</t>
  </si>
  <si>
    <t>Красные Ткачи р.п.,Московская ул, д.2</t>
  </si>
  <si>
    <t>404,3</t>
  </si>
  <si>
    <t>Красные Ткачи р.п.,Московская ул, д.4</t>
  </si>
  <si>
    <t>125,7</t>
  </si>
  <si>
    <t>Красные Ткачи р.п.,Московская ул, д.6</t>
  </si>
  <si>
    <t>96,1</t>
  </si>
  <si>
    <t>Красные Ткачи р.п.,Московская ул, д.8</t>
  </si>
  <si>
    <t>96,4</t>
  </si>
  <si>
    <t>Красные Ткачи р.п.,Октябрьская Б. ул, д.13</t>
  </si>
  <si>
    <t>3266,2</t>
  </si>
  <si>
    <t>180</t>
  </si>
  <si>
    <t>176</t>
  </si>
  <si>
    <t>Красные Ткачи р.п.,Октябрьская Б. ул, д.15</t>
  </si>
  <si>
    <t>4586,1</t>
  </si>
  <si>
    <t>240</t>
  </si>
  <si>
    <t>234</t>
  </si>
  <si>
    <t>Красные Ткачи р.п.,Октябрьская Б. ул, д.1а</t>
  </si>
  <si>
    <t>738,6</t>
  </si>
  <si>
    <t>Красные Ткачи р.п.,Октябрьская Б. ул, д.21</t>
  </si>
  <si>
    <t>177,6</t>
  </si>
  <si>
    <t>Красные Ткачи р.п.,Октябрьская Б. ул, д.24а</t>
  </si>
  <si>
    <t>389,4</t>
  </si>
  <si>
    <t>Красные Ткачи р.п.,Октябрьская Б. ул, д.25</t>
  </si>
  <si>
    <t>6252,2</t>
  </si>
  <si>
    <t>300</t>
  </si>
  <si>
    <t>299</t>
  </si>
  <si>
    <t>Красные Ткачи р.п.,Октябрьская Б. ул, д.26</t>
  </si>
  <si>
    <t>356,6</t>
  </si>
  <si>
    <t>Красные Ткачи р.п.,Октябрьская Б. ул, д.27</t>
  </si>
  <si>
    <t>386,1</t>
  </si>
  <si>
    <t>Красные Ткачи р.п.,Октябрьская Б. ул, д.28</t>
  </si>
  <si>
    <t>667,1</t>
  </si>
  <si>
    <t>Красные Ткачи р.п.,Октябрьская Б. ул, д.9</t>
  </si>
  <si>
    <t>4217,9</t>
  </si>
  <si>
    <t>200</t>
  </si>
  <si>
    <t>192</t>
  </si>
  <si>
    <t>Красные Ткачи р.п.,Октябрьский пер, д.1</t>
  </si>
  <si>
    <t>510,3</t>
  </si>
  <si>
    <t>Красные Ткачи р.п.,Октябрьский пер, д.2</t>
  </si>
  <si>
    <t>1307,7</t>
  </si>
  <si>
    <t>75</t>
  </si>
  <si>
    <t>Красные Ткачи р.п.,Октябрьский пер, д.4</t>
  </si>
  <si>
    <t>287</t>
  </si>
  <si>
    <t>Красные Ткачи р.п.,Парковый пер, д.1</t>
  </si>
  <si>
    <t>2783,9</t>
  </si>
  <si>
    <t>123</t>
  </si>
  <si>
    <t>Красные Ткачи р.п.,Парковый пер, д.2</t>
  </si>
  <si>
    <t>2779,67</t>
  </si>
  <si>
    <t>Красные Ткачи р.п.,Пушкина ул, д.10</t>
  </si>
  <si>
    <t>66,9</t>
  </si>
  <si>
    <t>Красные Ткачи р.п.,Пушкина ул, д.10а</t>
  </si>
  <si>
    <t>1114,7</t>
  </si>
  <si>
    <t>Красные Ткачи р.п.,Пушкина ул, д.11</t>
  </si>
  <si>
    <t>1120,9</t>
  </si>
  <si>
    <t>60</t>
  </si>
  <si>
    <t>Красные Ткачи р.п.,Пушкина ул, д.15</t>
  </si>
  <si>
    <t>198,6</t>
  </si>
  <si>
    <t>Красные Ткачи р.п.,Пушкина ул, д.18</t>
  </si>
  <si>
    <t>713,9</t>
  </si>
  <si>
    <t>Красные Ткачи р.п.,Пушкина ул, д.20</t>
  </si>
  <si>
    <t>Красные Ткачи р.п.,Пушкина ул, д.22</t>
  </si>
  <si>
    <t>721,7</t>
  </si>
  <si>
    <t>Красные Ткачи р.п.,Пушкина ул, д.24</t>
  </si>
  <si>
    <t>463</t>
  </si>
  <si>
    <t>Красные Ткачи р.п.,Пушкина ул, д.26</t>
  </si>
  <si>
    <t>462,5</t>
  </si>
  <si>
    <t>Красные Ткачи р.п.,Пушкина ул, д.28</t>
  </si>
  <si>
    <t>476,2</t>
  </si>
  <si>
    <t>Красные Ткачи р.п.,Пушкина ул, д.29</t>
  </si>
  <si>
    <t>126,4</t>
  </si>
  <si>
    <t>Красные Ткачи р.п.,Пушкина ул, д.34</t>
  </si>
  <si>
    <t>Красные Ткачи р.п.,Пушкина ул, д.35</t>
  </si>
  <si>
    <t>136,7</t>
  </si>
  <si>
    <t>Красные Ткачи р.п.,Пушкина ул, д.4</t>
  </si>
  <si>
    <t>401,3</t>
  </si>
  <si>
    <t>Красные Ткачи р.п.,Пушкина ул, д.5</t>
  </si>
  <si>
    <t>559,18</t>
  </si>
  <si>
    <t>Красные Ткачи р.п.,Пушкина ул, д.6</t>
  </si>
  <si>
    <t>481,2</t>
  </si>
  <si>
    <t>Красные Ткачи р.п.,Пушкина ул, д.7</t>
  </si>
  <si>
    <t>276,3</t>
  </si>
  <si>
    <t>Красные Ткачи р.п.,Пушкина ул, д.8</t>
  </si>
  <si>
    <t>732,5</t>
  </si>
  <si>
    <t>Красные Ткачи р.п.,Пушкина ул, д.9</t>
  </si>
  <si>
    <t>720</t>
  </si>
  <si>
    <t>Красные Ткачи р.п.,Садовый пер, д.12</t>
  </si>
  <si>
    <t>566,1</t>
  </si>
  <si>
    <t>Красные Ткачи р.п.,Садовый пер, д.13</t>
  </si>
  <si>
    <t>560,5</t>
  </si>
  <si>
    <t>Красные Ткачи р.п.,Садовый пер, д.14</t>
  </si>
  <si>
    <t>100,2</t>
  </si>
  <si>
    <t>Красные Ткачи р.п.,Текстильщиков ул, д.11</t>
  </si>
  <si>
    <t>151</t>
  </si>
  <si>
    <t>Красные Ткачи р.п.,Текстильщиков ул, д.14</t>
  </si>
  <si>
    <t>507,3</t>
  </si>
  <si>
    <t>Красные Ткачи р.п.,Текстильщиков ул, д.2</t>
  </si>
  <si>
    <t>316,4</t>
  </si>
  <si>
    <t>Красные Ткачи р.п.,Текстильщиков ул, д.6</t>
  </si>
  <si>
    <t>339,8</t>
  </si>
  <si>
    <t>Красные Ткачи р.п.,Текстильщиков ул, д.7</t>
  </si>
  <si>
    <t>546,1</t>
  </si>
  <si>
    <t>Красные Ткачи р.п.,Текстильщиков ул, д.9</t>
  </si>
  <si>
    <t>461,2</t>
  </si>
  <si>
    <t>ЗАО "ЯРУ "ЖКХ" Курбское с.п. (Курбский с/с)</t>
  </si>
  <si>
    <t>Голенцево д, д.8</t>
  </si>
  <si>
    <t>Дегтево c, д.10</t>
  </si>
  <si>
    <t>52,6</t>
  </si>
  <si>
    <t>Дегтево c, д.22</t>
  </si>
  <si>
    <t>89,8</t>
  </si>
  <si>
    <t>Дегтево c, д.6</t>
  </si>
  <si>
    <t>40,6</t>
  </si>
  <si>
    <t>Иванищево д,Молодежная ул, д.1</t>
  </si>
  <si>
    <t>133,9</t>
  </si>
  <si>
    <t>Иванищево д,Молодежная ул, д.10</t>
  </si>
  <si>
    <t>135,5</t>
  </si>
  <si>
    <t>Иванищево д,Молодежная ул, д.1а</t>
  </si>
  <si>
    <t>82,4</t>
  </si>
  <si>
    <t>Иванищево д,Молодежная ул, д.4</t>
  </si>
  <si>
    <t>135,6</t>
  </si>
  <si>
    <t>Иванищево д,Молодежная ул, д.5</t>
  </si>
  <si>
    <t>138,2</t>
  </si>
  <si>
    <t>Иванищево д,Молодежная ул, д.6</t>
  </si>
  <si>
    <t>Иванищево д,Молодежная ул, д.7</t>
  </si>
  <si>
    <t>133,3</t>
  </si>
  <si>
    <t>Иванищево д,Школьная ул, д.1</t>
  </si>
  <si>
    <t>Иванищево д,Школьная ул, д.13</t>
  </si>
  <si>
    <t>134,9</t>
  </si>
  <si>
    <t>Иванищево д,Школьная ул, д.2</t>
  </si>
  <si>
    <t>126,5</t>
  </si>
  <si>
    <t>Иванищево д,Школьная ул, д.3</t>
  </si>
  <si>
    <t>119,4</t>
  </si>
  <si>
    <t>Иванищево д,Школьная ул, д.6</t>
  </si>
  <si>
    <t>136,3</t>
  </si>
  <si>
    <t>Иванищево д,Юбилейная ул, д.1</t>
  </si>
  <si>
    <t>1297,8</t>
  </si>
  <si>
    <t>Иванищево д,Юбилейная ул, д.2</t>
  </si>
  <si>
    <t>1298,4</t>
  </si>
  <si>
    <t>Иванищево д,Юбилейная ул, д.3</t>
  </si>
  <si>
    <t>1287,3</t>
  </si>
  <si>
    <t>Иванищево д,Юбилейная ул, д.4</t>
  </si>
  <si>
    <t>1288,9</t>
  </si>
  <si>
    <t>Иванищево д,Юбилейная ул, д.5</t>
  </si>
  <si>
    <t>472,17</t>
  </si>
  <si>
    <t>Иванищево д,Юбилейная ул, д.6</t>
  </si>
  <si>
    <t>345,8</t>
  </si>
  <si>
    <t>Иванищево д,Ярославская ул, д.10</t>
  </si>
  <si>
    <t>138,3</t>
  </si>
  <si>
    <t>Иванищево д,Ярославская ул, д.2</t>
  </si>
  <si>
    <t>134,3</t>
  </si>
  <si>
    <t>Иванищево д,Ярославская ул, д.3</t>
  </si>
  <si>
    <t>Иванищево д,Ярославская ул, д.4</t>
  </si>
  <si>
    <t>133,8</t>
  </si>
  <si>
    <t>Иванищево д,Ярославская ул, д.6</t>
  </si>
  <si>
    <t>136</t>
  </si>
  <si>
    <t>Иванищево д,Ярославская ул, д.7</t>
  </si>
  <si>
    <t>140,1</t>
  </si>
  <si>
    <t>Иванищево д,Ярославская ул, д.8</t>
  </si>
  <si>
    <t>134,1</t>
  </si>
  <si>
    <t>Иванищево д,Ярославская ул, д.9</t>
  </si>
  <si>
    <t>Курба с,Молодежная ул, д.1</t>
  </si>
  <si>
    <t>215,1</t>
  </si>
  <si>
    <t>Курба с,Молодежная ул, д.2</t>
  </si>
  <si>
    <t>210</t>
  </si>
  <si>
    <t>Курба с,Почтовая ул, д.1а</t>
  </si>
  <si>
    <t>58,9</t>
  </si>
  <si>
    <t>Курба с,Почтовая ул, д.6</t>
  </si>
  <si>
    <t>105,4</t>
  </si>
  <si>
    <t>Курба с,Советская ул, д.17</t>
  </si>
  <si>
    <t>25,9</t>
  </si>
  <si>
    <t>Курба с,Советская ул, д.4</t>
  </si>
  <si>
    <t>163,5</t>
  </si>
  <si>
    <t>Курба с,Школьная ул, д.10</t>
  </si>
  <si>
    <t>564,7</t>
  </si>
  <si>
    <t>Курба с,Школьная ул, д.11</t>
  </si>
  <si>
    <t>833,7</t>
  </si>
  <si>
    <t>Курба с,Школьная ул, д.12</t>
  </si>
  <si>
    <t>826</t>
  </si>
  <si>
    <t>Курба с,Школьная ул, д.13</t>
  </si>
  <si>
    <t>564,4</t>
  </si>
  <si>
    <t>Курба с,Школьная ул, д.2</t>
  </si>
  <si>
    <t>529,8</t>
  </si>
  <si>
    <t>Курба с,Школьная ул, д.3</t>
  </si>
  <si>
    <t>162,3</t>
  </si>
  <si>
    <t>Курба с,Школьная ул, д.4</t>
  </si>
  <si>
    <t>389,7</t>
  </si>
  <si>
    <t>Курба с,Школьная ул, д.5</t>
  </si>
  <si>
    <t>387,2</t>
  </si>
  <si>
    <t>Курба с,Школьная ул, д.6</t>
  </si>
  <si>
    <t>457,1</t>
  </si>
  <si>
    <t>Курба с,Школьная ул, д.7</t>
  </si>
  <si>
    <t>533,9</t>
  </si>
  <si>
    <t>Курба с,Школьная ул, д.8</t>
  </si>
  <si>
    <t>552,7</t>
  </si>
  <si>
    <t>Курба с,Школьная ул, д.9</t>
  </si>
  <si>
    <t>570,3</t>
  </si>
  <si>
    <t>Курба с,Юбилейная ул, д.10</t>
  </si>
  <si>
    <t>845,3</t>
  </si>
  <si>
    <t>Курба с,Юбилейная ул, д.11</t>
  </si>
  <si>
    <t>838,7</t>
  </si>
  <si>
    <t>Курба с,Юбилейная ул, д.12</t>
  </si>
  <si>
    <t>837</t>
  </si>
  <si>
    <t>Курба с,Юбилейная ул, д.13</t>
  </si>
  <si>
    <t>841,8</t>
  </si>
  <si>
    <t>54</t>
  </si>
  <si>
    <t>Курба с,Юбилейная ул, д.14</t>
  </si>
  <si>
    <t>846,6</t>
  </si>
  <si>
    <t>Курба с,Юбилейная ул, д.15</t>
  </si>
  <si>
    <t>1289,6</t>
  </si>
  <si>
    <t>82</t>
  </si>
  <si>
    <t>Курба с,Юбилейная ул, д.16</t>
  </si>
  <si>
    <t>1284,9</t>
  </si>
  <si>
    <t>Курба с,Юбилейная ул, д.17</t>
  </si>
  <si>
    <t>1281,9</t>
  </si>
  <si>
    <t>89</t>
  </si>
  <si>
    <t>86</t>
  </si>
  <si>
    <t>Курба с,Юбилейная ул, д.4</t>
  </si>
  <si>
    <t>41,5</t>
  </si>
  <si>
    <t>Курба с,Ярославская ул, д.16</t>
  </si>
  <si>
    <t>91,4</t>
  </si>
  <si>
    <t>Курба с,Ярославская ул, д.25</t>
  </si>
  <si>
    <t>43,2</t>
  </si>
  <si>
    <t>Курба с,Ярославская ул, д.45</t>
  </si>
  <si>
    <t>Курба с,Ярославская ул, д.63</t>
  </si>
  <si>
    <t>221,5</t>
  </si>
  <si>
    <t>Ширинье с,Ветеранов ул, д.19</t>
  </si>
  <si>
    <t>74,6</t>
  </si>
  <si>
    <t>Ширинье с,Ветеранов ул, д.25</t>
  </si>
  <si>
    <t>42,4</t>
  </si>
  <si>
    <t>Ширинье с,Ветеранов ул, д.4</t>
  </si>
  <si>
    <t xml:space="preserve"> </t>
  </si>
  <si>
    <t>Ширинье с,Мира ул, д.3</t>
  </si>
  <si>
    <t>Ширинье с,Мира ул, д.5</t>
  </si>
  <si>
    <t>602,5</t>
  </si>
  <si>
    <t>Ширинье с,Мира ул, д.5а</t>
  </si>
  <si>
    <t>153,2</t>
  </si>
  <si>
    <t>Ширинье с,Мира ул, д.7</t>
  </si>
  <si>
    <t>123,2</t>
  </si>
  <si>
    <t>Ширинье с,Молодежная ул, д.3</t>
  </si>
  <si>
    <t>840,7</t>
  </si>
  <si>
    <t>Ширинье с,Молодежная ул, д.4</t>
  </si>
  <si>
    <t>840,3</t>
  </si>
  <si>
    <t>Ширинье с,Речная ул, д.1</t>
  </si>
  <si>
    <t>122,9</t>
  </si>
  <si>
    <t>Ширинье с,Речная ул, д.11</t>
  </si>
  <si>
    <t>137,8</t>
  </si>
  <si>
    <t>Ширинье с,Речная ул, д.5</t>
  </si>
  <si>
    <t>141,5</t>
  </si>
  <si>
    <t>Ширинье с,Школьная ул, д.4</t>
  </si>
  <si>
    <t>Ширинье с,Юбилейная ул, д.1</t>
  </si>
  <si>
    <t>137,3</t>
  </si>
  <si>
    <t>Ширинье с,Юбилейная ул, д.10</t>
  </si>
  <si>
    <t>166,7</t>
  </si>
  <si>
    <t>Ширинье с,Юбилейная ул, д.11</t>
  </si>
  <si>
    <t>153,29</t>
  </si>
  <si>
    <t>Ширинье с,Юбилейная ул, д.3</t>
  </si>
  <si>
    <t>Ширинье с,Юбилейная ул, д.5</t>
  </si>
  <si>
    <t>138,4</t>
  </si>
  <si>
    <t>Ширинье с,Юбилейная ул, д.7</t>
  </si>
  <si>
    <t>172,5</t>
  </si>
  <si>
    <t>Ширинье с,Юбилейная ул, д.9</t>
  </si>
  <si>
    <t>267,44</t>
  </si>
  <si>
    <t>ЗАО "ЯРУ "ЖКХ" Туношенское с. п. (Лютовский сельсовет)</t>
  </si>
  <si>
    <t>Лютово ст, д.12а</t>
  </si>
  <si>
    <t>301,5</t>
  </si>
  <si>
    <t>Лютово ст, д.15</t>
  </si>
  <si>
    <t>127,3</t>
  </si>
  <si>
    <t>Лютово ст, д.17</t>
  </si>
  <si>
    <t>132,6</t>
  </si>
  <si>
    <t>Лютово ст, д.2</t>
  </si>
  <si>
    <t>175,8</t>
  </si>
  <si>
    <t>Лютово ст, д.2а</t>
  </si>
  <si>
    <t>45,8</t>
  </si>
  <si>
    <t>Лютово ст, д.3</t>
  </si>
  <si>
    <t>106,1</t>
  </si>
  <si>
    <t>Лютово ст, д.4</t>
  </si>
  <si>
    <t>73,2</t>
  </si>
  <si>
    <t>Лютово ст, д.8</t>
  </si>
  <si>
    <t>Мокеевское д, д.1</t>
  </si>
  <si>
    <t>571,1</t>
  </si>
  <si>
    <t>Мокеевское д, д.10</t>
  </si>
  <si>
    <t>863,1</t>
  </si>
  <si>
    <t>Мокеевское д, д.11</t>
  </si>
  <si>
    <t>861,7</t>
  </si>
  <si>
    <t>Мокеевское д, д.12</t>
  </si>
  <si>
    <t>1038</t>
  </si>
  <si>
    <t>90</t>
  </si>
  <si>
    <t>83</t>
  </si>
  <si>
    <t>Мокеевское д, д.13</t>
  </si>
  <si>
    <t>847,8</t>
  </si>
  <si>
    <t>Мокеевское д, д.14</t>
  </si>
  <si>
    <t>1355,1</t>
  </si>
  <si>
    <t>59</t>
  </si>
  <si>
    <t>Мокеевское д, д.15</t>
  </si>
  <si>
    <t>850</t>
  </si>
  <si>
    <t>56</t>
  </si>
  <si>
    <t>Мокеевское д, д.19</t>
  </si>
  <si>
    <t>851,2</t>
  </si>
  <si>
    <t>Мокеевское д, д.1а</t>
  </si>
  <si>
    <t>393,5</t>
  </si>
  <si>
    <t>Мокеевское д, д.2</t>
  </si>
  <si>
    <t>885</t>
  </si>
  <si>
    <t>Мокеевское д, д.20</t>
  </si>
  <si>
    <t>880,3</t>
  </si>
  <si>
    <t>Мокеевское д, д.21</t>
  </si>
  <si>
    <t>1319,7</t>
  </si>
  <si>
    <t>72</t>
  </si>
  <si>
    <t>Мокеевское д, д.22</t>
  </si>
  <si>
    <t>1333,9</t>
  </si>
  <si>
    <t>77</t>
  </si>
  <si>
    <t>Мокеевское д, д.23</t>
  </si>
  <si>
    <t>946,8</t>
  </si>
  <si>
    <t>Мокеевское д, д.24</t>
  </si>
  <si>
    <t>1479,2</t>
  </si>
  <si>
    <t>Мокеевское д, д.25</t>
  </si>
  <si>
    <t>1297,4</t>
  </si>
  <si>
    <t>Мокеевское д, д.26</t>
  </si>
  <si>
    <t>1289,9</t>
  </si>
  <si>
    <t>Мокеевское д, д.27</t>
  </si>
  <si>
    <t>1439,2</t>
  </si>
  <si>
    <t>95</t>
  </si>
  <si>
    <t>Мокеевское д, д.28</t>
  </si>
  <si>
    <t>795,9</t>
  </si>
  <si>
    <t>Мокеевское д, д.29</t>
  </si>
  <si>
    <t>639,4</t>
  </si>
  <si>
    <t>Мокеевское д, д.2а</t>
  </si>
  <si>
    <t>397,5</t>
  </si>
  <si>
    <t>Мокеевское д, д.3</t>
  </si>
  <si>
    <t>576,7</t>
  </si>
  <si>
    <t>Мокеевское д, д.30</t>
  </si>
  <si>
    <t>650</t>
  </si>
  <si>
    <t>Мокеевское д, д.4</t>
  </si>
  <si>
    <t>586,1</t>
  </si>
  <si>
    <t>Мокеевское д, д.5</t>
  </si>
  <si>
    <t>870,7</t>
  </si>
  <si>
    <t>40</t>
  </si>
  <si>
    <t>Мокеевское д, д.6</t>
  </si>
  <si>
    <t>Мокеевское д, д.7</t>
  </si>
  <si>
    <t>571,6</t>
  </si>
  <si>
    <t>Мокеевское д, д.8</t>
  </si>
  <si>
    <t>852,8</t>
  </si>
  <si>
    <t>Мокеевское д, д.9</t>
  </si>
  <si>
    <t>854,5</t>
  </si>
  <si>
    <t>1522</t>
  </si>
  <si>
    <t>1486</t>
  </si>
  <si>
    <t>ЗАО "ЯРУ "ЖКХ" Курбское с. п.(Меленковский сельсовет)</t>
  </si>
  <si>
    <t>Козьмодемьянск п,Привокзальная 1-я ул, д.12ж/д.</t>
  </si>
  <si>
    <t>190,5</t>
  </si>
  <si>
    <t>Козьмодемьянск п,Привокзальная 1-я ул, д.1ж/д</t>
  </si>
  <si>
    <t>194,6</t>
  </si>
  <si>
    <t>106,55</t>
  </si>
  <si>
    <t>Козьмодемьянск п,Привокзальная 2-я ул, д.81</t>
  </si>
  <si>
    <t>487,9</t>
  </si>
  <si>
    <t>Козьмодемьянск п,Привокзальная 2-я ул, д.82</t>
  </si>
  <si>
    <t>627,1</t>
  </si>
  <si>
    <t>Козьмодемьянск п,Привокзальная 2-я ул, д.83</t>
  </si>
  <si>
    <t>135,8</t>
  </si>
  <si>
    <t>Козьмодемьянск п,Центральная ул, д.1</t>
  </si>
  <si>
    <t>121,3</t>
  </si>
  <si>
    <t>Козьмодемьянск п,Центральная ул, д.12</t>
  </si>
  <si>
    <t>363,1</t>
  </si>
  <si>
    <t>Козьмодемьянск п,Центральная ул, д.13</t>
  </si>
  <si>
    <t>372,6</t>
  </si>
  <si>
    <t>Козьмодемьянск п,Центральная ул, д.14</t>
  </si>
  <si>
    <t>382,9</t>
  </si>
  <si>
    <t>Козьмодемьянск п,Центральная ул, д.15</t>
  </si>
  <si>
    <t>370,9</t>
  </si>
  <si>
    <t>Козьмодемьянск п,Центральная ул, д.16</t>
  </si>
  <si>
    <t>370,1</t>
  </si>
  <si>
    <t>Козьмодемьянск п,Центральная ул, д.17</t>
  </si>
  <si>
    <t>552,6</t>
  </si>
  <si>
    <t>Козьмодемьянск п,Центральная ул, д.18</t>
  </si>
  <si>
    <t>827,3</t>
  </si>
  <si>
    <t>Козьмодемьянск п,Центральная ул, д.19</t>
  </si>
  <si>
    <t>1912,7</t>
  </si>
  <si>
    <t>Козьмодемьянск п,Центральная ул, д.20</t>
  </si>
  <si>
    <t>1885,8</t>
  </si>
  <si>
    <t>Козьмодемьянск п,Центральная ул, д.21</t>
  </si>
  <si>
    <t>1320,1</t>
  </si>
  <si>
    <t>Козьмодемьянск п,Центральная ул, д.23</t>
  </si>
  <si>
    <t>75,8</t>
  </si>
  <si>
    <t>Козьмодемьянск п,Центральная ул, д.26</t>
  </si>
  <si>
    <t>1599,3</t>
  </si>
  <si>
    <t>Козьмодемьянск п,Центральная ул, д.27</t>
  </si>
  <si>
    <t>1587,81</t>
  </si>
  <si>
    <t>Козьмодемьянск п,Центральная ул, д.3</t>
  </si>
  <si>
    <t>90,54</t>
  </si>
  <si>
    <t>Козьмодемьянск п,ЯСХТ ул., д.1</t>
  </si>
  <si>
    <t>3401,3</t>
  </si>
  <si>
    <t>142</t>
  </si>
  <si>
    <t>138</t>
  </si>
  <si>
    <t>Меленки д, д.34</t>
  </si>
  <si>
    <t>384,5</t>
  </si>
  <si>
    <t>17361.1</t>
  </si>
  <si>
    <t>777</t>
  </si>
  <si>
    <t>751</t>
  </si>
  <si>
    <t>ЗАО "ЯРУ "ЖКХ" Курбское с. п.(Мордвиновский сельсовет)</t>
  </si>
  <si>
    <t>Мордвиново д,Зеленая ул, д.13</t>
  </si>
  <si>
    <t>Мордвиново д,Зеленая ул, д.14</t>
  </si>
  <si>
    <t>119,2</t>
  </si>
  <si>
    <t>Мордвиново д,Лесная ул, д.10</t>
  </si>
  <si>
    <t>135,3</t>
  </si>
  <si>
    <t>Мордвиново д,Лесная ул, д.11</t>
  </si>
  <si>
    <t>Мордвиново д,Лесная ул, д.12</t>
  </si>
  <si>
    <t>136,1</t>
  </si>
  <si>
    <t>Мордвиново д,Лесная ул, д.2</t>
  </si>
  <si>
    <t>134,7</t>
  </si>
  <si>
    <t>Мордвиново д,Лесная ул, д.3</t>
  </si>
  <si>
    <t>Мордвиново д,Лесная ул, д.4</t>
  </si>
  <si>
    <t>135,9</t>
  </si>
  <si>
    <t>Мордвиново д,Луговая ул, д.4</t>
  </si>
  <si>
    <t>157,87</t>
  </si>
  <si>
    <t>Мордвиново д,Молодежная ул, д.13</t>
  </si>
  <si>
    <t>83,9</t>
  </si>
  <si>
    <t>Мордвиново д,Молодежная ул, д.2</t>
  </si>
  <si>
    <t>77,6</t>
  </si>
  <si>
    <t>Мордвиново д,Молодежная ул, д.3</t>
  </si>
  <si>
    <t>121,2</t>
  </si>
  <si>
    <t>Мордвиново д,Молодежная ул, д.9</t>
  </si>
  <si>
    <t>124,7</t>
  </si>
  <si>
    <t>Мордвиново д,Северная ул, д.1</t>
  </si>
  <si>
    <t>48,3</t>
  </si>
  <si>
    <t>Мордвиново д,Северная ул, д.10</t>
  </si>
  <si>
    <t>99,4</t>
  </si>
  <si>
    <t>Мордвиново д,Северная ул, д.12</t>
  </si>
  <si>
    <t>Мордвиново д,Северная ул, д.14</t>
  </si>
  <si>
    <t>75,5</t>
  </si>
  <si>
    <t>Мордвиново д,Северная ул, д.5</t>
  </si>
  <si>
    <t>50,8</t>
  </si>
  <si>
    <t>Мордвиново д,Советская ул, д.16</t>
  </si>
  <si>
    <t>29,2</t>
  </si>
  <si>
    <t>Мордвиново д,Советская ул, д.21</t>
  </si>
  <si>
    <t>126,8</t>
  </si>
  <si>
    <t>Мордвиново д,Советская ул, д.25</t>
  </si>
  <si>
    <t>123,3</t>
  </si>
  <si>
    <t>Мордвиново д,Сосновая ул, д.1</t>
  </si>
  <si>
    <t>854,4</t>
  </si>
  <si>
    <t>Мордвиново д,Сосновая ул, д.2</t>
  </si>
  <si>
    <t>858,9</t>
  </si>
  <si>
    <t>Мордвиново д,Сосновая ул, д.3</t>
  </si>
  <si>
    <t>851,9</t>
  </si>
  <si>
    <t>Мордвиново д,Сосновая ул, д.4</t>
  </si>
  <si>
    <t>856,3</t>
  </si>
  <si>
    <t>Мордвиново д,Школьная ул, д.3</t>
  </si>
  <si>
    <t>Мордвиново д,Школьная ул, д.4</t>
  </si>
  <si>
    <t>135,7</t>
  </si>
  <si>
    <t>352</t>
  </si>
  <si>
    <t>ЗАО "ЯРУ "ЖКХ" Некрасовское с. п.(Некрасовский сельсовет)</t>
  </si>
  <si>
    <t>Красный Волгарь п,Волжская ул, д.4</t>
  </si>
  <si>
    <t>Красный Волгарь п,Молодежная ул, д.1</t>
  </si>
  <si>
    <t>130</t>
  </si>
  <si>
    <t>Красный Волгарь п,Молодежная ул, д.2</t>
  </si>
  <si>
    <t>376,4</t>
  </si>
  <si>
    <t>Красный Волгарь п,Молодежная ул, д.3</t>
  </si>
  <si>
    <t>207,5</t>
  </si>
  <si>
    <t>Красный Волгарь п,Молодежная ул, д.4</t>
  </si>
  <si>
    <t>371,3</t>
  </si>
  <si>
    <t>Красный Волгарь п,Молодежная ул, д.5</t>
  </si>
  <si>
    <t>137,9</t>
  </si>
  <si>
    <t>Красный Волгарь п,Молодежная ул, д.7</t>
  </si>
  <si>
    <t>130,3</t>
  </si>
  <si>
    <t>Красный Волгарь п,Молодежная ул, д.9</t>
  </si>
  <si>
    <t>489,6</t>
  </si>
  <si>
    <t>Красный Волгарь п,Строителей ул, д.3</t>
  </si>
  <si>
    <t>Красный Волгарь п,Строителей ул, д.5</t>
  </si>
  <si>
    <t>370</t>
  </si>
  <si>
    <t>Красный Волгарь п,Строителей ул, д.7</t>
  </si>
  <si>
    <t>371,8</t>
  </si>
  <si>
    <t>Красный Волгарь п,Строителей ул, д.9</t>
  </si>
  <si>
    <t>Красный холм п.,Волжская ул., д.6</t>
  </si>
  <si>
    <t>31,3</t>
  </si>
  <si>
    <t>Красный холм п.,Волжская ул., д.8</t>
  </si>
  <si>
    <t>207,8</t>
  </si>
  <si>
    <t>Красный холм п.,Цветочная ул., д.1</t>
  </si>
  <si>
    <t>87,6</t>
  </si>
  <si>
    <t>Красный холм п.,Цветочная ул., д.4</t>
  </si>
  <si>
    <t>123,5</t>
  </si>
  <si>
    <t>Михайловский п,Ленина ул, д.11а</t>
  </si>
  <si>
    <t>179,1</t>
  </si>
  <si>
    <t>Михайловский п,Ленина ул, д.22</t>
  </si>
  <si>
    <t>115</t>
  </si>
  <si>
    <t>Михайловский п,Ленина ул, д.23</t>
  </si>
  <si>
    <t>404,2</t>
  </si>
  <si>
    <t>Михайловский п,Ленина ул, д.24</t>
  </si>
  <si>
    <t>94,9</t>
  </si>
  <si>
    <t>Михайловский п,Ленина ул, д.25</t>
  </si>
  <si>
    <t>378,1</t>
  </si>
  <si>
    <t>Михайловский п,Ленина ул, д.26</t>
  </si>
  <si>
    <t>Михайловский п,Ленина ул, д.28</t>
  </si>
  <si>
    <t>93,4</t>
  </si>
  <si>
    <t>Михайловский п,Ленина ул, д.29</t>
  </si>
  <si>
    <t>402,4</t>
  </si>
  <si>
    <t>Михайловский п,Ленина ул, д.3</t>
  </si>
  <si>
    <t>2826,3</t>
  </si>
  <si>
    <t>103</t>
  </si>
  <si>
    <t>100</t>
  </si>
  <si>
    <t>Михайловский п,Ленина ул, д.31</t>
  </si>
  <si>
    <t>396,01</t>
  </si>
  <si>
    <t>Михайловский п,Ленина ул, д.33</t>
  </si>
  <si>
    <t>Михайловский п,Ленина ул, д.35</t>
  </si>
  <si>
    <t>Михайловский п,Ленина ул, д.4</t>
  </si>
  <si>
    <t>4384,1</t>
  </si>
  <si>
    <t>219</t>
  </si>
  <si>
    <t>215</t>
  </si>
  <si>
    <t>Михайловский п,Ленина ул, д.5</t>
  </si>
  <si>
    <t>5451</t>
  </si>
  <si>
    <t>260</t>
  </si>
  <si>
    <t>253</t>
  </si>
  <si>
    <t>Михайловский п,Ленина ул, д.5а</t>
  </si>
  <si>
    <t>186,7</t>
  </si>
  <si>
    <t>Михайловский п,Ленина ул, д.7а</t>
  </si>
  <si>
    <t>176,7</t>
  </si>
  <si>
    <t>Михайловский п,Ленина ул, д.9</t>
  </si>
  <si>
    <t>783</t>
  </si>
  <si>
    <t>Михайловский п,Ленина ул, д.9а</t>
  </si>
  <si>
    <t>178,7</t>
  </si>
  <si>
    <t>Михайловский п,Лесная ул, д.3</t>
  </si>
  <si>
    <t>4304,4</t>
  </si>
  <si>
    <t>194</t>
  </si>
  <si>
    <t>191</t>
  </si>
  <si>
    <t>Михайловский п,Набережная ул., д.1</t>
  </si>
  <si>
    <t>71,1</t>
  </si>
  <si>
    <t>Михайловский п,Набережная ул., д.2</t>
  </si>
  <si>
    <t>69,3</t>
  </si>
  <si>
    <t>Михайловский п,Набережная ул., д.3</t>
  </si>
  <si>
    <t>77,3</t>
  </si>
  <si>
    <t>Михайловский п,Приволжская ул, д.4</t>
  </si>
  <si>
    <t>56,5</t>
  </si>
  <si>
    <t>Михайловский п,Приволжская ул, д.5</t>
  </si>
  <si>
    <t>62,7</t>
  </si>
  <si>
    <t>Михайловский п,Приволжская ул, д.8</t>
  </si>
  <si>
    <t>Михайловский п,Садовая ул, д.1</t>
  </si>
  <si>
    <t>980,7</t>
  </si>
  <si>
    <t>61</t>
  </si>
  <si>
    <t>Михайловский п,Садовая ул, д.3</t>
  </si>
  <si>
    <t>3231,9</t>
  </si>
  <si>
    <t>157</t>
  </si>
  <si>
    <t>153</t>
  </si>
  <si>
    <t>Михайловский п,Садовая ул, д.5</t>
  </si>
  <si>
    <t>2177,4</t>
  </si>
  <si>
    <t>Михайловский п,Садовая ул, д.6</t>
  </si>
  <si>
    <t>2211,6</t>
  </si>
  <si>
    <t>Михайловский п,Школьная ул, д.1</t>
  </si>
  <si>
    <t>961,1</t>
  </si>
  <si>
    <t>Михайловский п,Школьная ул, д.2</t>
  </si>
  <si>
    <t>960,5</t>
  </si>
  <si>
    <t>Михайловский п,Школьная ул, д.3</t>
  </si>
  <si>
    <t>1107,1</t>
  </si>
  <si>
    <t>Михайловский п,Школьная ул, д.4</t>
  </si>
  <si>
    <t>1129,1</t>
  </si>
  <si>
    <t>Михайловский п,Школьная ул, д.5</t>
  </si>
  <si>
    <t>1131,6</t>
  </si>
  <si>
    <t>Михайловский п,Юбилейная ул, д.1</t>
  </si>
  <si>
    <t>983,4</t>
  </si>
  <si>
    <t>Михайловский п,Юбилейная ул, д.2</t>
  </si>
  <si>
    <t>970,6</t>
  </si>
  <si>
    <t>Михайловский п,Юбилейная ул, д.3</t>
  </si>
  <si>
    <t>Михайловский п,Юбилейная ул, д.4</t>
  </si>
  <si>
    <t>956,7</t>
  </si>
  <si>
    <t>Михайловский п,Юбилейная ул, д.6</t>
  </si>
  <si>
    <t>977,1</t>
  </si>
  <si>
    <t>Некрасово д,Вишневая ул, д.1</t>
  </si>
  <si>
    <t>223,5</t>
  </si>
  <si>
    <t>Санаторий Красный Холм п,Волжская ул, д.14</t>
  </si>
  <si>
    <t>1719,5</t>
  </si>
  <si>
    <t>Санаторий Красный Холм п,Волжская ул, д.16</t>
  </si>
  <si>
    <t>1437,6</t>
  </si>
  <si>
    <t>74</t>
  </si>
  <si>
    <t>Санаторий Красный Холм п,Цветочная ул, д.3</t>
  </si>
  <si>
    <t>97,8</t>
  </si>
  <si>
    <t>Санаторий Красный Холм п,Цветочная ул, д.5</t>
  </si>
  <si>
    <t>148,6</t>
  </si>
  <si>
    <t>Санаторий Красный Холм п,Цветочная ул, д.6</t>
  </si>
  <si>
    <t>44,1</t>
  </si>
  <si>
    <t>Санаторий Красный Холм п,Цветочная ул, д.8</t>
  </si>
  <si>
    <t>65,7</t>
  </si>
  <si>
    <t>47016.01</t>
  </si>
  <si>
    <t>2187</t>
  </si>
  <si>
    <t>2140</t>
  </si>
  <si>
    <t>ЗАО "ЯРУ "ЖКХ" Карабихское с. п.(Телегинский сельсовет)</t>
  </si>
  <si>
    <t>Ананьино д,Молодежная ул, д.1</t>
  </si>
  <si>
    <t>610,6</t>
  </si>
  <si>
    <t>Ананьино д,Молодежная ул, д.2</t>
  </si>
  <si>
    <t>315,9</t>
  </si>
  <si>
    <t>Ананьино д,Молодежная ул, д.3</t>
  </si>
  <si>
    <t>565,7</t>
  </si>
  <si>
    <t>Ананьино д,Молодежная ул, д.4</t>
  </si>
  <si>
    <t>834,2</t>
  </si>
  <si>
    <t>Ананьино д,Молодежная ул, д.5</t>
  </si>
  <si>
    <t>845,1</t>
  </si>
  <si>
    <t>Ананьино д,Молодежная ул, д.6</t>
  </si>
  <si>
    <t>830,1</t>
  </si>
  <si>
    <t>Ананьино д,Молодежная ул, д.7</t>
  </si>
  <si>
    <t>833,8</t>
  </si>
  <si>
    <t>Ананьино д,Садовая ул, д.10</t>
  </si>
  <si>
    <t>49,1</t>
  </si>
  <si>
    <t>Ананьино д,Садовая ул, д.11</t>
  </si>
  <si>
    <t>50,6</t>
  </si>
  <si>
    <t>Ананьино д,Садовая ул, д.14</t>
  </si>
  <si>
    <t>165,28</t>
  </si>
  <si>
    <t>Ананьино д,Садовая ул, д.19</t>
  </si>
  <si>
    <t>Ананьино д,Садовая ул, д.2</t>
  </si>
  <si>
    <t>116,6</t>
  </si>
  <si>
    <t>Ананьино д,Садовая ул, д.20</t>
  </si>
  <si>
    <t>101,06</t>
  </si>
  <si>
    <t>Ананьино д,Садовая ул, д.21</t>
  </si>
  <si>
    <t>Ананьино д,Садовая ул, д.24</t>
  </si>
  <si>
    <t>Ананьино д,Садовая ул, д.27</t>
  </si>
  <si>
    <t>96,95</t>
  </si>
  <si>
    <t>Ананьино д,Школьная ул, д.1</t>
  </si>
  <si>
    <t>119,5</t>
  </si>
  <si>
    <t>Ананьино д,Школьная ул, д.2</t>
  </si>
  <si>
    <t>99,2</t>
  </si>
  <si>
    <t>Ананьино д,Школьная ул, д.4</t>
  </si>
  <si>
    <t>86,3</t>
  </si>
  <si>
    <t>Нагорный п,Огородная ул, д.1</t>
  </si>
  <si>
    <t>933,2</t>
  </si>
  <si>
    <t>Нагорный п,Советская ул, д.11</t>
  </si>
  <si>
    <t>Нагорный п,Советская ул, д.16</t>
  </si>
  <si>
    <t>97,2</t>
  </si>
  <si>
    <t>Нагорный п,Советская ул, д.18</t>
  </si>
  <si>
    <t>Нагорный п,Советская ул, д.2</t>
  </si>
  <si>
    <t>90,9</t>
  </si>
  <si>
    <t>Нагорный п,Советская ул, д.22</t>
  </si>
  <si>
    <t>147,6</t>
  </si>
  <si>
    <t>Нагорный п,Советская ул, д.24</t>
  </si>
  <si>
    <t>186,5</t>
  </si>
  <si>
    <t>Нагорный п,Советская ул, д.7</t>
  </si>
  <si>
    <t>Нагорный п,Школьная ул, д.14</t>
  </si>
  <si>
    <t>55,7</t>
  </si>
  <si>
    <t>Щедрино п,Молодежная ул, д.1</t>
  </si>
  <si>
    <t>111,3</t>
  </si>
  <si>
    <t>Щедрино п,Молодежная ул, д.1а</t>
  </si>
  <si>
    <t>135,2</t>
  </si>
  <si>
    <t>Щедрино п,Молодежная ул, д.3в</t>
  </si>
  <si>
    <t>103,6</t>
  </si>
  <si>
    <t>Щедрино п,Молодежная ул, д.4</t>
  </si>
  <si>
    <t>139,29</t>
  </si>
  <si>
    <t>Щедрино п,Молодежная ул, д.4а</t>
  </si>
  <si>
    <t>Щедрино п,Молодежная ул, д.6</t>
  </si>
  <si>
    <t>122,7</t>
  </si>
  <si>
    <t>Щедрино п,Молодежная ул, д.8</t>
  </si>
  <si>
    <t>88</t>
  </si>
  <si>
    <t>Щедрино п,Парковая ул, д.1</t>
  </si>
  <si>
    <t>1300,1</t>
  </si>
  <si>
    <t>Щедрино п,Парковая ул, д.2</t>
  </si>
  <si>
    <t>1301,59</t>
  </si>
  <si>
    <t>Щедрино п,Парковая ул, д.3</t>
  </si>
  <si>
    <t>1289,23</t>
  </si>
  <si>
    <t>78</t>
  </si>
  <si>
    <t>Щедрино п,Парковая ул, д.4</t>
  </si>
  <si>
    <t>1253,97</t>
  </si>
  <si>
    <t>Щедрино п,Парковая ул, д.5</t>
  </si>
  <si>
    <t>1313,3</t>
  </si>
  <si>
    <t>Щедрино п,Парковая ул, д.6</t>
  </si>
  <si>
    <t>1302,49</t>
  </si>
  <si>
    <t>Щедрино п,Парковая ул, д.7</t>
  </si>
  <si>
    <t>1280,56</t>
  </si>
  <si>
    <t>Щедрино п,Парковая ул, д.8</t>
  </si>
  <si>
    <t>1306,54</t>
  </si>
  <si>
    <t>Щедрино п,Садовая ул, д.3</t>
  </si>
  <si>
    <t>542,6</t>
  </si>
  <si>
    <t>Щедрино п,Садовая ул, д.4</t>
  </si>
  <si>
    <t>215,5</t>
  </si>
  <si>
    <t>Щедрино п,Центральная ул, д.1</t>
  </si>
  <si>
    <t>543,6</t>
  </si>
  <si>
    <t>Щедрино п,Центральная ул, д.10</t>
  </si>
  <si>
    <t>254,7</t>
  </si>
  <si>
    <t>Щедрино п,Центральная ул, д.6</t>
  </si>
  <si>
    <t>Щедрино п,Центральная ул, д.8</t>
  </si>
  <si>
    <t>116,7</t>
  </si>
  <si>
    <t>1219</t>
  </si>
  <si>
    <t>1191</t>
  </si>
  <si>
    <t>ЗАО "ЯРУ "ЖКХ" Туношенское с.п.(Туношенский сельсовет)</t>
  </si>
  <si>
    <t>Дорожный п, д.1</t>
  </si>
  <si>
    <t>298,1</t>
  </si>
  <si>
    <t>Дорожный п, д.2</t>
  </si>
  <si>
    <t>314</t>
  </si>
  <si>
    <t>Дорожный п, д.4</t>
  </si>
  <si>
    <t>310,1</t>
  </si>
  <si>
    <t>Дорожный п, д.5</t>
  </si>
  <si>
    <t>64,3</t>
  </si>
  <si>
    <t>Дорожный п, д.7</t>
  </si>
  <si>
    <t>87,4</t>
  </si>
  <si>
    <t>Красное с, д.14</t>
  </si>
  <si>
    <t>278,5</t>
  </si>
  <si>
    <t>Красное с, д.15</t>
  </si>
  <si>
    <t>279,4</t>
  </si>
  <si>
    <t>Телищево ст, д.5</t>
  </si>
  <si>
    <t>95,4</t>
  </si>
  <si>
    <t>Туношна с,Новая ул, д.1</t>
  </si>
  <si>
    <t>157,3</t>
  </si>
  <si>
    <t>Туношна с,Новая ул, д.10</t>
  </si>
  <si>
    <t>833,4</t>
  </si>
  <si>
    <t>Туношна с,Новая ул, д.11</t>
  </si>
  <si>
    <t>832</t>
  </si>
  <si>
    <t>Туношна с,Новая ул, д.12</t>
  </si>
  <si>
    <t>1293,8</t>
  </si>
  <si>
    <t>Туношна с,Новая ул, д.14</t>
  </si>
  <si>
    <t>1295,6</t>
  </si>
  <si>
    <t>Туношна с,Новая ул, д.15</t>
  </si>
  <si>
    <t>1338,1</t>
  </si>
  <si>
    <t>Туношна с,Новая ул, д.2</t>
  </si>
  <si>
    <t>Туношна с,Новая ул, д.3</t>
  </si>
  <si>
    <t>100,4</t>
  </si>
  <si>
    <t>Туношна с,Новая ул, д.4</t>
  </si>
  <si>
    <t>101,3</t>
  </si>
  <si>
    <t>Туношна с,Новая ул, д.5</t>
  </si>
  <si>
    <t>102,9</t>
  </si>
  <si>
    <t>Туношна с,Новая ул, д.6</t>
  </si>
  <si>
    <t>278,1</t>
  </si>
  <si>
    <t>Туношна с,Новая ул, д.7</t>
  </si>
  <si>
    <t>279,2</t>
  </si>
  <si>
    <t>Туношна с,Новая ул, д.8</t>
  </si>
  <si>
    <t>183,5</t>
  </si>
  <si>
    <t>Туношна с,Новая ул, д.9</t>
  </si>
  <si>
    <t>164,2</t>
  </si>
  <si>
    <t>Туношна с,Садовая ул, д.1</t>
  </si>
  <si>
    <t>179</t>
  </si>
  <si>
    <t>Туношна с,Садовая ул, д.46</t>
  </si>
  <si>
    <t>115,7</t>
  </si>
  <si>
    <t>Туношна с,Школьная ул, д.11</t>
  </si>
  <si>
    <t>835,1</t>
  </si>
  <si>
    <t>Туношна с,Школьная ул, д.13</t>
  </si>
  <si>
    <t>837,9</t>
  </si>
  <si>
    <t>Туношна с,Школьная ул, д.4</t>
  </si>
  <si>
    <t>471,5</t>
  </si>
  <si>
    <t>Туношна с,Школьная ул, д.5</t>
  </si>
  <si>
    <t>839,5</t>
  </si>
  <si>
    <t>Туношна с,Школьная ул, д.7</t>
  </si>
  <si>
    <t>836,6</t>
  </si>
  <si>
    <t>Туношна с,Юбилейная ул, д.1</t>
  </si>
  <si>
    <t>852,3</t>
  </si>
  <si>
    <t>Туношна с,Юбилейная ул, д.2</t>
  </si>
  <si>
    <t>870,4</t>
  </si>
  <si>
    <t>Туношна с,Юбилейная ул, д.3</t>
  </si>
  <si>
    <t>Туношна с,Юбилейная ул, д.4</t>
  </si>
  <si>
    <t>831,3</t>
  </si>
  <si>
    <t>Туношна с,Юбилейная ул, д.5</t>
  </si>
  <si>
    <t>Туношна с,Юбилейная ул, д.6</t>
  </si>
  <si>
    <t>836,5</t>
  </si>
  <si>
    <t>Туношна-городок 26 пос., д.10</t>
  </si>
  <si>
    <t>1290,6</t>
  </si>
  <si>
    <t>Туношна-городок 26 пос., д.11</t>
  </si>
  <si>
    <t>2465,9</t>
  </si>
  <si>
    <t>135</t>
  </si>
  <si>
    <t>132</t>
  </si>
  <si>
    <t>Туношна-городок 26 пос., д.12</t>
  </si>
  <si>
    <t>3462,5</t>
  </si>
  <si>
    <t>184</t>
  </si>
  <si>
    <t>Туношна-городок 26 пос., д.14</t>
  </si>
  <si>
    <t>3485,2</t>
  </si>
  <si>
    <t>160</t>
  </si>
  <si>
    <t>Туношна-городок 26 пос., д.15</t>
  </si>
  <si>
    <t>3539,9</t>
  </si>
  <si>
    <t>165</t>
  </si>
  <si>
    <t>162</t>
  </si>
  <si>
    <t>Туношна-городок 26 пос., д.16</t>
  </si>
  <si>
    <t>3562,3</t>
  </si>
  <si>
    <t>154</t>
  </si>
  <si>
    <t>Туношна-городок 26 пос., д.17</t>
  </si>
  <si>
    <t>4000,7</t>
  </si>
  <si>
    <t>202</t>
  </si>
  <si>
    <t>Туношна-городок 26 пос., д.2</t>
  </si>
  <si>
    <t>473,5</t>
  </si>
  <si>
    <t>Туношна-городок 26 пос., д.3</t>
  </si>
  <si>
    <t>809,4</t>
  </si>
  <si>
    <t>Туношна-городок 26 пос., д.6</t>
  </si>
  <si>
    <t>643,6</t>
  </si>
  <si>
    <t>Туношна-городок 26 пос., д.8</t>
  </si>
  <si>
    <t>1280,2</t>
  </si>
  <si>
    <t>Туношна-городок 26 пос., д.9</t>
  </si>
  <si>
    <t>1239,1</t>
  </si>
  <si>
    <t>44283</t>
  </si>
  <si>
    <t>2296</t>
  </si>
  <si>
    <t>2244</t>
  </si>
  <si>
    <t>ЗАО "ЯРУ "ЖКХ" Туношенское с.п. (Туношенский дом-интернат)</t>
  </si>
  <si>
    <t>Туношна с,Туношенский пансионат, д.2</t>
  </si>
  <si>
    <t>921,8</t>
  </si>
  <si>
    <t>Туношна с,Туношенский пансионат, д.3</t>
  </si>
  <si>
    <t>1143,5</t>
  </si>
  <si>
    <t>ЗАО "ЯРУ "ЖКХ" Заволжское с.п. (Пестрецовский сельсовет)</t>
  </si>
  <si>
    <t>Красный Бор д, д.11</t>
  </si>
  <si>
    <t>115,4</t>
  </si>
  <si>
    <t>Красный Бор д, д.12</t>
  </si>
  <si>
    <t>219,9</t>
  </si>
  <si>
    <t>Красный Бор д, д.13</t>
  </si>
  <si>
    <t>488,5</t>
  </si>
  <si>
    <t>Красный Бор д, д.14</t>
  </si>
  <si>
    <t>204,7</t>
  </si>
  <si>
    <t>Красный Бор д, д.15</t>
  </si>
  <si>
    <t>534,3</t>
  </si>
  <si>
    <t>Красный Бор д, д.16</t>
  </si>
  <si>
    <t>789</t>
  </si>
  <si>
    <t>Красный Бор д, д.17</t>
  </si>
  <si>
    <t>528,4</t>
  </si>
  <si>
    <t>Красный Бор д, д.4</t>
  </si>
  <si>
    <t>184,7</t>
  </si>
  <si>
    <t>Красный Бор д, д.7</t>
  </si>
  <si>
    <t>255,8</t>
  </si>
  <si>
    <t>Красный Бор п, д.1</t>
  </si>
  <si>
    <t>96,5</t>
  </si>
  <si>
    <t>Красный Бор п, д.10</t>
  </si>
  <si>
    <t>109</t>
  </si>
  <si>
    <t>Красный Бор п, д.11</t>
  </si>
  <si>
    <t>176,8</t>
  </si>
  <si>
    <t>Красный Бор п, д.12</t>
  </si>
  <si>
    <t>108</t>
  </si>
  <si>
    <t>Красный Бор п, д.13</t>
  </si>
  <si>
    <t>267,3</t>
  </si>
  <si>
    <t>Красный Бор п, д.15</t>
  </si>
  <si>
    <t>270</t>
  </si>
  <si>
    <t>Красный Бор п, д.16</t>
  </si>
  <si>
    <t>106</t>
  </si>
  <si>
    <t>Красный Бор п, д.17</t>
  </si>
  <si>
    <t>144</t>
  </si>
  <si>
    <t>Красный Бор п, д.18</t>
  </si>
  <si>
    <t>855,2</t>
  </si>
  <si>
    <t>Красный Бор п, д.18а</t>
  </si>
  <si>
    <t>120,2</t>
  </si>
  <si>
    <t>Красный Бор п, д.19</t>
  </si>
  <si>
    <t>121,1</t>
  </si>
  <si>
    <t>Красный Бор п, д.21</t>
  </si>
  <si>
    <t>Красный Бор п, д.22</t>
  </si>
  <si>
    <t>79,7</t>
  </si>
  <si>
    <t>Красный Бор п, д.25</t>
  </si>
  <si>
    <t>308</t>
  </si>
  <si>
    <t>Красный Бор п, д.26</t>
  </si>
  <si>
    <t>95,8</t>
  </si>
  <si>
    <t>Красный Бор п, д.28</t>
  </si>
  <si>
    <t>256,1</t>
  </si>
  <si>
    <t>Красный Бор п, д.28а</t>
  </si>
  <si>
    <t>241,7</t>
  </si>
  <si>
    <t>Красный Бор п, д.29</t>
  </si>
  <si>
    <t>Красный Бор п, д.30</t>
  </si>
  <si>
    <t>134</t>
  </si>
  <si>
    <t>Красный Бор п, д.32</t>
  </si>
  <si>
    <t>Красный Бор п, д.36</t>
  </si>
  <si>
    <t>972,44</t>
  </si>
  <si>
    <t>Красный Бор п, д.37</t>
  </si>
  <si>
    <t>262,8</t>
  </si>
  <si>
    <t>Красный Бор п, д.4</t>
  </si>
  <si>
    <t>145,8</t>
  </si>
  <si>
    <t>Красный Бор п, д.5</t>
  </si>
  <si>
    <t>456</t>
  </si>
  <si>
    <t>Красный Бор п, д.6</t>
  </si>
  <si>
    <t>166,3</t>
  </si>
  <si>
    <t>Красный Бор п, д.7</t>
  </si>
  <si>
    <t>362,3</t>
  </si>
  <si>
    <t>Красный Бор п, д.8</t>
  </si>
  <si>
    <t>98,3</t>
  </si>
  <si>
    <t>9671.24</t>
  </si>
  <si>
    <t>554</t>
  </si>
  <si>
    <t>516</t>
  </si>
  <si>
    <t>Итого по Ярославский МО</t>
  </si>
  <si>
    <t>Стр. 11 из 11.</t>
  </si>
  <si>
    <t>Козьмодемьянск п,Привокзальная 1-я ул,д.20ж/д</t>
  </si>
  <si>
    <t>Номер договора</t>
  </si>
  <si>
    <t>2-091</t>
  </si>
  <si>
    <t>2-092</t>
  </si>
  <si>
    <t>2-060</t>
  </si>
  <si>
    <t>Дата заключения договора</t>
  </si>
  <si>
    <t>2-088</t>
  </si>
  <si>
    <t>2-087</t>
  </si>
  <si>
    <t>2-086</t>
  </si>
  <si>
    <t>2-085</t>
  </si>
  <si>
    <t>2-084</t>
  </si>
  <si>
    <t>2-082</t>
  </si>
  <si>
    <t>2-081</t>
  </si>
  <si>
    <t>2-080</t>
  </si>
  <si>
    <t>2-079</t>
  </si>
  <si>
    <t>2-078</t>
  </si>
  <si>
    <t>2-077</t>
  </si>
  <si>
    <t>2-076</t>
  </si>
  <si>
    <t>2-075</t>
  </si>
  <si>
    <t>2-074</t>
  </si>
  <si>
    <t>2-073</t>
  </si>
  <si>
    <t>2-072</t>
  </si>
  <si>
    <t>2-071</t>
  </si>
  <si>
    <t>2-070</t>
  </si>
  <si>
    <t>2-069</t>
  </si>
  <si>
    <t>2-062</t>
  </si>
  <si>
    <t>2-068</t>
  </si>
  <si>
    <t>2-067</t>
  </si>
  <si>
    <t>2-066</t>
  </si>
  <si>
    <t>2-063</t>
  </si>
  <si>
    <t>2-065</t>
  </si>
  <si>
    <t>2-064</t>
  </si>
  <si>
    <t>2-108</t>
  </si>
  <si>
    <t>2-109</t>
  </si>
  <si>
    <t>2-110</t>
  </si>
  <si>
    <t>2-058</t>
  </si>
  <si>
    <t>2-113</t>
  </si>
  <si>
    <t>2-093</t>
  </si>
  <si>
    <t>2-096</t>
  </si>
  <si>
    <t>2-057</t>
  </si>
  <si>
    <t>2-098</t>
  </si>
  <si>
    <t>2-059</t>
  </si>
  <si>
    <t>2-100</t>
  </si>
  <si>
    <t>2-099</t>
  </si>
  <si>
    <t>1-003
ТСЖ "Садовое"</t>
  </si>
  <si>
    <t>2-101</t>
  </si>
  <si>
    <t>2-054</t>
  </si>
  <si>
    <t>2-055</t>
  </si>
  <si>
    <t>2-102</t>
  </si>
  <si>
    <t>2-103</t>
  </si>
  <si>
    <t>2-053</t>
  </si>
  <si>
    <t>2-052</t>
  </si>
  <si>
    <t>итого</t>
  </si>
  <si>
    <t>4-033</t>
  </si>
  <si>
    <t>4-034</t>
  </si>
  <si>
    <t>4-035</t>
  </si>
  <si>
    <t>4-037</t>
  </si>
  <si>
    <t>3-110</t>
  </si>
  <si>
    <t>3-066</t>
  </si>
  <si>
    <t>3-111</t>
  </si>
  <si>
    <t>3-112</t>
  </si>
  <si>
    <t>3-113</t>
  </si>
  <si>
    <t>3-065</t>
  </si>
  <si>
    <t>3-100</t>
  </si>
  <si>
    <t>3-041</t>
  </si>
  <si>
    <t>3-058</t>
  </si>
  <si>
    <t>3-037</t>
  </si>
  <si>
    <t>3-001</t>
  </si>
  <si>
    <t>3-054</t>
  </si>
  <si>
    <t>3-101</t>
  </si>
  <si>
    <t>3-102</t>
  </si>
  <si>
    <t>3-103</t>
  </si>
  <si>
    <t>3-055</t>
  </si>
  <si>
    <t>3-027</t>
  </si>
  <si>
    <t>3-056</t>
  </si>
  <si>
    <t>3-104</t>
  </si>
  <si>
    <t>3-040</t>
  </si>
  <si>
    <t>3-044</t>
  </si>
  <si>
    <t>3-048</t>
  </si>
  <si>
    <t>3-021</t>
  </si>
  <si>
    <t>3-051</t>
  </si>
  <si>
    <t>3-050</t>
  </si>
  <si>
    <t>3-052</t>
  </si>
  <si>
    <t>3-002</t>
  </si>
  <si>
    <t>3-070</t>
  </si>
  <si>
    <t>3-010</t>
  </si>
  <si>
    <t>3-105</t>
  </si>
  <si>
    <t>3-053</t>
  </si>
  <si>
    <t>3-106</t>
  </si>
  <si>
    <t>3-107</t>
  </si>
  <si>
    <t>3-071</t>
  </si>
  <si>
    <t>3-031</t>
  </si>
  <si>
    <t>3-108</t>
  </si>
  <si>
    <t>3-039</t>
  </si>
  <si>
    <t>3-035</t>
  </si>
  <si>
    <t>3-007</t>
  </si>
  <si>
    <t>3-008</t>
  </si>
  <si>
    <t>3-028</t>
  </si>
  <si>
    <t>3-046</t>
  </si>
  <si>
    <t>3-022</t>
  </si>
  <si>
    <t>3-030</t>
  </si>
  <si>
    <t>3-057</t>
  </si>
  <si>
    <t>3-029</t>
  </si>
  <si>
    <t>3-023</t>
  </si>
  <si>
    <t>3-067</t>
  </si>
  <si>
    <t>3-069</t>
  </si>
  <si>
    <t>3-068</t>
  </si>
  <si>
    <t>3-045</t>
  </si>
  <si>
    <t>3-036</t>
  </si>
  <si>
    <t>3-034</t>
  </si>
  <si>
    <t>3-009</t>
  </si>
  <si>
    <t>3-047</t>
  </si>
  <si>
    <t>3-032</t>
  </si>
  <si>
    <t>3-025</t>
  </si>
  <si>
    <t>3-043</t>
  </si>
  <si>
    <t>3-006</t>
  </si>
  <si>
    <t>3-072</t>
  </si>
  <si>
    <t>3-024</t>
  </si>
  <si>
    <t>3-033</t>
  </si>
  <si>
    <t>3-038</t>
  </si>
  <si>
    <t>3-026</t>
  </si>
  <si>
    <t>3-042</t>
  </si>
  <si>
    <t>3-118</t>
  </si>
  <si>
    <t>4-038</t>
  </si>
  <si>
    <t>4-039</t>
  </si>
  <si>
    <t>4-040</t>
  </si>
  <si>
    <t>4-041</t>
  </si>
  <si>
    <t>4-042</t>
  </si>
  <si>
    <t>4-044</t>
  </si>
  <si>
    <t>4-045</t>
  </si>
  <si>
    <t>4-046</t>
  </si>
  <si>
    <t>4-047</t>
  </si>
  <si>
    <t>4-048</t>
  </si>
  <si>
    <t>4-049</t>
  </si>
  <si>
    <t>4-050</t>
  </si>
  <si>
    <t>4-051</t>
  </si>
  <si>
    <t>4-052</t>
  </si>
  <si>
    <t>4-053</t>
  </si>
  <si>
    <t>4-123</t>
  </si>
  <si>
    <t>4-017</t>
  </si>
  <si>
    <t>4-054</t>
  </si>
  <si>
    <t>4-058</t>
  </si>
  <si>
    <t>4-059</t>
  </si>
  <si>
    <t>4-060</t>
  </si>
  <si>
    <t>4-061</t>
  </si>
  <si>
    <t>4-001</t>
  </si>
  <si>
    <t>4-002</t>
  </si>
  <si>
    <t>4-063</t>
  </si>
  <si>
    <t>4-064</t>
  </si>
  <si>
    <t>4-065</t>
  </si>
  <si>
    <t>4-066</t>
  </si>
  <si>
    <t>4-067</t>
  </si>
  <si>
    <t>4-068</t>
  </si>
  <si>
    <t>4-070</t>
  </si>
  <si>
    <t>4-071</t>
  </si>
  <si>
    <t>4-072</t>
  </si>
  <si>
    <t>4-073</t>
  </si>
  <si>
    <t>4-075</t>
  </si>
  <si>
    <t>4-076</t>
  </si>
  <si>
    <t>4-077</t>
  </si>
  <si>
    <t>4-078</t>
  </si>
  <si>
    <t>4-079</t>
  </si>
  <si>
    <t>4-080</t>
  </si>
  <si>
    <t>4-081</t>
  </si>
  <si>
    <t>4-083</t>
  </si>
  <si>
    <t>4-085</t>
  </si>
  <si>
    <t>4-088</t>
  </si>
  <si>
    <t>4-089</t>
  </si>
  <si>
    <t>4-091</t>
  </si>
  <si>
    <t>4-093</t>
  </si>
  <si>
    <t>4-026</t>
  </si>
  <si>
    <t>4-027</t>
  </si>
  <si>
    <t>4-005</t>
  </si>
  <si>
    <t>4-028</t>
  </si>
  <si>
    <t>4-029</t>
  </si>
  <si>
    <t>4-030</t>
  </si>
  <si>
    <t>4-021</t>
  </si>
  <si>
    <t>4-008</t>
  </si>
  <si>
    <t>4-007</t>
  </si>
  <si>
    <t>4-012</t>
  </si>
  <si>
    <t>4-003</t>
  </si>
  <si>
    <t>4-014</t>
  </si>
  <si>
    <t>4-011</t>
  </si>
  <si>
    <t>4-004</t>
  </si>
  <si>
    <t>4-010</t>
  </si>
  <si>
    <t>4-013</t>
  </si>
  <si>
    <t>4-009</t>
  </si>
  <si>
    <t>4-024</t>
  </si>
  <si>
    <t>4-032</t>
  </si>
  <si>
    <t>4-097</t>
  </si>
  <si>
    <t>4-098</t>
  </si>
  <si>
    <t>4-099</t>
  </si>
  <si>
    <t>4-101</t>
  </si>
  <si>
    <t>4-102</t>
  </si>
  <si>
    <t>4-103</t>
  </si>
  <si>
    <t>4-104</t>
  </si>
  <si>
    <t>4-105</t>
  </si>
  <si>
    <t>4-106</t>
  </si>
  <si>
    <t>4-107</t>
  </si>
  <si>
    <t>4-016</t>
  </si>
  <si>
    <t>4-108</t>
  </si>
  <si>
    <t>4-109</t>
  </si>
  <si>
    <t>4-019</t>
  </si>
  <si>
    <t>4-022</t>
  </si>
  <si>
    <t>4-020</t>
  </si>
  <si>
    <t>4-023</t>
  </si>
  <si>
    <t>4-018</t>
  </si>
  <si>
    <t>4-111</t>
  </si>
  <si>
    <t>4-087</t>
  </si>
  <si>
    <t>4-112</t>
  </si>
  <si>
    <t>4-113</t>
  </si>
  <si>
    <t>4-114</t>
  </si>
  <si>
    <t>4-115</t>
  </si>
  <si>
    <t>4-025</t>
  </si>
  <si>
    <t>4-117</t>
  </si>
  <si>
    <t>4-118</t>
  </si>
  <si>
    <t>4-119</t>
  </si>
  <si>
    <t>4-120</t>
  </si>
  <si>
    <t>4-121</t>
  </si>
  <si>
    <t>3-088</t>
  </si>
  <si>
    <t>3-092</t>
  </si>
  <si>
    <t>3-090</t>
  </si>
  <si>
    <t>3-087</t>
  </si>
  <si>
    <t>3-085</t>
  </si>
  <si>
    <t>3-084</t>
  </si>
  <si>
    <t>3-086</t>
  </si>
  <si>
    <t>3-093</t>
  </si>
  <si>
    <t>3-094</t>
  </si>
  <si>
    <t>3-095</t>
  </si>
  <si>
    <t>3-091</t>
  </si>
  <si>
    <t>3-089</t>
  </si>
  <si>
    <t>3-119</t>
  </si>
  <si>
    <t>3-081</t>
  </si>
  <si>
    <t>3-082</t>
  </si>
  <si>
    <t>3-120</t>
  </si>
  <si>
    <t>3-096</t>
  </si>
  <si>
    <t>3-097</t>
  </si>
  <si>
    <t>3-099</t>
  </si>
  <si>
    <t>3-127</t>
  </si>
  <si>
    <t>3-129</t>
  </si>
  <si>
    <t>3-130</t>
  </si>
  <si>
    <t>3-133</t>
  </si>
  <si>
    <t>3-139</t>
  </si>
  <si>
    <t>3-140</t>
  </si>
  <si>
    <t>3-143</t>
  </si>
  <si>
    <t>3-145</t>
  </si>
  <si>
    <t>3-146</t>
  </si>
  <si>
    <t>3-015</t>
  </si>
  <si>
    <t>3-147</t>
  </si>
  <si>
    <t>3-017</t>
  </si>
  <si>
    <t>3-018</t>
  </si>
  <si>
    <t>3-148</t>
  </si>
  <si>
    <t>3-019</t>
  </si>
  <si>
    <t>3-149</t>
  </si>
  <si>
    <t>3-049</t>
  </si>
  <si>
    <t>3-011</t>
  </si>
  <si>
    <t>3-150</t>
  </si>
  <si>
    <t>3-151</t>
  </si>
  <si>
    <t>3-152</t>
  </si>
  <si>
    <t>3-012</t>
  </si>
  <si>
    <t>3-014</t>
  </si>
  <si>
    <t>3-013</t>
  </si>
  <si>
    <t>3-079</t>
  </si>
  <si>
    <t>3-153</t>
  </si>
  <si>
    <t>3-154</t>
  </si>
  <si>
    <t>3-078</t>
  </si>
  <si>
    <t>3-077</t>
  </si>
  <si>
    <t>3-155</t>
  </si>
  <si>
    <t>1-111</t>
  </si>
  <si>
    <t>1-002</t>
  </si>
  <si>
    <t>1-112</t>
  </si>
  <si>
    <t>1-113</t>
  </si>
  <si>
    <t>1-008</t>
  </si>
  <si>
    <t>1-009</t>
  </si>
  <si>
    <t>1-006</t>
  </si>
  <si>
    <t>1-114</t>
  </si>
  <si>
    <t>1-010</t>
  </si>
  <si>
    <t>1-115</t>
  </si>
  <si>
    <t>1-116</t>
  </si>
  <si>
    <t>1-032</t>
  </si>
  <si>
    <t>1-018</t>
  </si>
  <si>
    <t>1-118</t>
  </si>
  <si>
    <t>1-099</t>
  </si>
  <si>
    <t>1-119</t>
  </si>
  <si>
    <t>1-060</t>
  </si>
  <si>
    <t>1-058</t>
  </si>
  <si>
    <t>1-059</t>
  </si>
  <si>
    <t>1-057</t>
  </si>
  <si>
    <t>1-084</t>
  </si>
  <si>
    <t>1-096</t>
  </si>
  <si>
    <t>1-085</t>
  </si>
  <si>
    <t>1-087</t>
  </si>
  <si>
    <t>1-088</t>
  </si>
  <si>
    <t>1-055</t>
  </si>
  <si>
    <t>1-089</t>
  </si>
  <si>
    <t>1-056</t>
  </si>
  <si>
    <t>1-027</t>
  </si>
  <si>
    <t>1-028</t>
  </si>
  <si>
    <t>1-044</t>
  </si>
  <si>
    <t>1-053</t>
  </si>
  <si>
    <t>1-045</t>
  </si>
  <si>
    <t>1-046</t>
  </si>
  <si>
    <t>1-049</t>
  </si>
  <si>
    <t>1-005
ТСЖ"Курбское"</t>
  </si>
  <si>
    <t>1-050</t>
  </si>
  <si>
    <t>1-043</t>
  </si>
  <si>
    <t>1-035</t>
  </si>
  <si>
    <t>1-033</t>
  </si>
  <si>
    <t>1-038</t>
  </si>
  <si>
    <t>1-034</t>
  </si>
  <si>
    <t>1-122</t>
  </si>
  <si>
    <t>1-143</t>
  </si>
  <si>
    <t>1-020</t>
  </si>
  <si>
    <t>1-123</t>
  </si>
  <si>
    <t>1-124</t>
  </si>
  <si>
    <t>1-125</t>
  </si>
  <si>
    <t>1-100</t>
  </si>
  <si>
    <t>1-101</t>
  </si>
  <si>
    <t>1-061</t>
  </si>
  <si>
    <t>1-039</t>
  </si>
  <si>
    <t>1-062</t>
  </si>
  <si>
    <t>1-040</t>
  </si>
  <si>
    <t>1-063</t>
  </si>
  <si>
    <t>1-065</t>
  </si>
  <si>
    <t>1-067</t>
  </si>
  <si>
    <t>1-068</t>
  </si>
  <si>
    <t>1-041</t>
  </si>
  <si>
    <t>1-042</t>
  </si>
  <si>
    <t>1-120</t>
  </si>
  <si>
    <t>1-001
ТСЖ"Козьмодемьянск"</t>
  </si>
  <si>
    <t>1-108</t>
  </si>
  <si>
    <t>1-106</t>
  </si>
  <si>
    <t>1-001
ТСЖ"Козьмодемьянское"</t>
  </si>
  <si>
    <t>1-107</t>
  </si>
  <si>
    <t>1-097</t>
  </si>
  <si>
    <t>1-104</t>
  </si>
  <si>
    <t>1-098</t>
  </si>
  <si>
    <t>1-103</t>
  </si>
  <si>
    <t>1-102</t>
  </si>
  <si>
    <t>1-105</t>
  </si>
  <si>
    <t>1-141</t>
  </si>
  <si>
    <t>1-146</t>
  </si>
  <si>
    <t>1-126</t>
  </si>
  <si>
    <t>1-069</t>
  </si>
  <si>
    <t>1-127</t>
  </si>
  <si>
    <t>1-128</t>
  </si>
  <si>
    <t>1-129</t>
  </si>
  <si>
    <t>1-130</t>
  </si>
  <si>
    <t>1-090</t>
  </si>
  <si>
    <t>1-092</t>
  </si>
  <si>
    <t>1-076</t>
  </si>
  <si>
    <t>1-077</t>
  </si>
  <si>
    <t>1-071</t>
  </si>
  <si>
    <t>1-142</t>
  </si>
  <si>
    <t>1-140</t>
  </si>
  <si>
    <t>1-078</t>
  </si>
  <si>
    <t>1-131</t>
  </si>
  <si>
    <t>1-132</t>
  </si>
  <si>
    <t>1-133</t>
  </si>
  <si>
    <t>1-093</t>
  </si>
  <si>
    <t>1-134</t>
  </si>
  <si>
    <t>1-135</t>
  </si>
  <si>
    <t>1-136</t>
  </si>
  <si>
    <t>1-137</t>
  </si>
  <si>
    <t>1-081</t>
  </si>
  <si>
    <t>1-138</t>
  </si>
  <si>
    <t>1-139</t>
  </si>
  <si>
    <t>2-031</t>
  </si>
  <si>
    <t>2-032</t>
  </si>
  <si>
    <t>2-090</t>
  </si>
  <si>
    <t>2-033</t>
  </si>
  <si>
    <t>2-028</t>
  </si>
  <si>
    <t>2-021</t>
  </si>
  <si>
    <t>2-020</t>
  </si>
  <si>
    <t>2-001</t>
  </si>
  <si>
    <t>2-026</t>
  </si>
  <si>
    <t>2-025</t>
  </si>
  <si>
    <t>2-027</t>
  </si>
  <si>
    <t>2-022</t>
  </si>
  <si>
    <t>2-005</t>
  </si>
  <si>
    <t>2-006</t>
  </si>
  <si>
    <t>2-007</t>
  </si>
  <si>
    <t>2-023</t>
  </si>
  <si>
    <t>2-011</t>
  </si>
  <si>
    <t>2-008</t>
  </si>
  <si>
    <t>2-012</t>
  </si>
  <si>
    <t>2-013</t>
  </si>
  <si>
    <t>2-035</t>
  </si>
  <si>
    <t>2-029</t>
  </si>
  <si>
    <t>2-036</t>
  </si>
  <si>
    <t>2-014</t>
  </si>
  <si>
    <t>2-037</t>
  </si>
  <si>
    <t>2-038</t>
  </si>
  <si>
    <t>2-015</t>
  </si>
  <si>
    <t>2-009</t>
  </si>
  <si>
    <t>2-039</t>
  </si>
  <si>
    <t>2-040</t>
  </si>
  <si>
    <t>2-010</t>
  </si>
  <si>
    <t>2-042</t>
  </si>
  <si>
    <t>2-016</t>
  </si>
  <si>
    <t>2-043</t>
  </si>
  <si>
    <t>2-045</t>
  </si>
  <si>
    <t>2-046</t>
  </si>
  <si>
    <t>2-047</t>
  </si>
  <si>
    <t>1-004
ТСЖ"Юбилейное"</t>
  </si>
  <si>
    <t>2-104</t>
  </si>
  <si>
    <t>2-105</t>
  </si>
  <si>
    <t>2-018</t>
  </si>
  <si>
    <t>2-034</t>
  </si>
  <si>
    <t>2-002</t>
  </si>
  <si>
    <t>2-019</t>
  </si>
  <si>
    <t>2-017</t>
  </si>
  <si>
    <t>2-003</t>
  </si>
  <si>
    <t>2-004</t>
  </si>
  <si>
    <t>2-024</t>
  </si>
  <si>
    <t>2-048</t>
  </si>
  <si>
    <t>2-049</t>
  </si>
  <si>
    <t>2-050</t>
  </si>
  <si>
    <t>ИТОГО</t>
  </si>
  <si>
    <t>5-050</t>
  </si>
  <si>
    <t>5-052</t>
  </si>
  <si>
    <t>5-053</t>
  </si>
  <si>
    <t>5-054</t>
  </si>
  <si>
    <t>5-055</t>
  </si>
  <si>
    <t>5-051</t>
  </si>
  <si>
    <t>5-056</t>
  </si>
  <si>
    <t>5-057</t>
  </si>
  <si>
    <t>5-020</t>
  </si>
  <si>
    <t>5-029</t>
  </si>
  <si>
    <t>5-027</t>
  </si>
  <si>
    <t>5-030</t>
  </si>
  <si>
    <t>5-026</t>
  </si>
  <si>
    <t>5-033</t>
  </si>
  <si>
    <t>5-025</t>
  </si>
  <si>
    <t>5-031</t>
  </si>
  <si>
    <t>5-002</t>
  </si>
  <si>
    <t>5-028</t>
  </si>
  <si>
    <t>5-032</t>
  </si>
  <si>
    <t>5-021</t>
  </si>
  <si>
    <t>5-022</t>
  </si>
  <si>
    <t>5-003</t>
  </si>
  <si>
    <t>5-058</t>
  </si>
  <si>
    <t>5-059</t>
  </si>
  <si>
    <t>5-034</t>
  </si>
  <si>
    <t>5-061</t>
  </si>
  <si>
    <t>5-062</t>
  </si>
  <si>
    <t>5-063</t>
  </si>
  <si>
    <t>5-064</t>
  </si>
  <si>
    <t>5-065</t>
  </si>
  <si>
    <t>5-066</t>
  </si>
  <si>
    <t>5-067</t>
  </si>
  <si>
    <t>5-068</t>
  </si>
  <si>
    <t>5-069</t>
  </si>
  <si>
    <t>5-070</t>
  </si>
  <si>
    <t>5-071</t>
  </si>
  <si>
    <t>5-045</t>
  </si>
  <si>
    <t>5-023</t>
  </si>
  <si>
    <t>5-001</t>
  </si>
  <si>
    <t>5-072</t>
  </si>
  <si>
    <t>5-073</t>
  </si>
  <si>
    <t>5-075</t>
  </si>
  <si>
    <t>5-076</t>
  </si>
  <si>
    <t>5-007</t>
  </si>
  <si>
    <t>5-077</t>
  </si>
  <si>
    <t>5-078</t>
  </si>
  <si>
    <t>5-079</t>
  </si>
  <si>
    <t>5-080</t>
  </si>
  <si>
    <t>5-015</t>
  </si>
  <si>
    <t>5-010</t>
  </si>
  <si>
    <t>5-013</t>
  </si>
  <si>
    <t>5-014</t>
  </si>
  <si>
    <t>5-047</t>
  </si>
  <si>
    <t>5-012</t>
  </si>
  <si>
    <t>5-041</t>
  </si>
  <si>
    <t>5-009</t>
  </si>
  <si>
    <t>5-086</t>
  </si>
  <si>
    <t>5-081</t>
  </si>
  <si>
    <t>5-087</t>
  </si>
  <si>
    <t>5-016</t>
  </si>
  <si>
    <t>5-017</t>
  </si>
  <si>
    <t>5-042</t>
  </si>
  <si>
    <t>5-043</t>
  </si>
  <si>
    <t>5-040</t>
  </si>
  <si>
    <t>5-036</t>
  </si>
  <si>
    <t>5-035</t>
  </si>
  <si>
    <t>5-039</t>
  </si>
  <si>
    <t>5-044</t>
  </si>
  <si>
    <t>5-038</t>
  </si>
  <si>
    <t>5-037</t>
  </si>
  <si>
    <t>5-083</t>
  </si>
  <si>
    <t>5-084</t>
  </si>
  <si>
    <t>1-002
ТСЖ"Городок"</t>
  </si>
  <si>
    <t>5-046</t>
  </si>
  <si>
    <t>5-085</t>
  </si>
  <si>
    <t>6-001</t>
  </si>
  <si>
    <t>6-002</t>
  </si>
  <si>
    <t>6-003</t>
  </si>
  <si>
    <t>6-004</t>
  </si>
  <si>
    <t>6-005</t>
  </si>
  <si>
    <t>6-006</t>
  </si>
  <si>
    <t>6-007</t>
  </si>
  <si>
    <t>6-008</t>
  </si>
  <si>
    <t>6-009</t>
  </si>
  <si>
    <t>6-010</t>
  </si>
  <si>
    <t>6-011</t>
  </si>
  <si>
    <t>6-012</t>
  </si>
  <si>
    <t>6-013</t>
  </si>
  <si>
    <t>6-014</t>
  </si>
  <si>
    <t>6-015</t>
  </si>
  <si>
    <t>6-016</t>
  </si>
  <si>
    <t>6-017</t>
  </si>
  <si>
    <t>6-019</t>
  </si>
  <si>
    <t>6-020</t>
  </si>
  <si>
    <t>6-022</t>
  </si>
  <si>
    <t>6-023</t>
  </si>
  <si>
    <t>6-024</t>
  </si>
  <si>
    <t>6-025</t>
  </si>
  <si>
    <t>6-027</t>
  </si>
  <si>
    <t>6-028</t>
  </si>
  <si>
    <t>6-029</t>
  </si>
  <si>
    <t>6-030</t>
  </si>
  <si>
    <t>6-037</t>
  </si>
  <si>
    <t>01,11.2014</t>
  </si>
  <si>
    <t>6-038</t>
  </si>
  <si>
    <t>6-031</t>
  </si>
  <si>
    <t>6-039</t>
  </si>
  <si>
    <t>6-032</t>
  </si>
  <si>
    <t>6-033</t>
  </si>
  <si>
    <t>6-034</t>
  </si>
  <si>
    <t>6-035</t>
  </si>
  <si>
    <t>6-036</t>
  </si>
  <si>
    <t>3-114</t>
  </si>
  <si>
    <t>3-156</t>
  </si>
  <si>
    <t>Перечень многоквартирных домов,находящихся в управлении
 ЗАО "ЯРУ"ЖКХ" на 10.01.2015г.</t>
  </si>
  <si>
    <t xml:space="preserve">Генеральный директор </t>
  </si>
  <si>
    <t>А.В.Шатский</t>
  </si>
  <si>
    <r>
      <t>Общая площадь МКД,м</t>
    </r>
    <r>
      <rPr>
        <b/>
        <sz val="8"/>
        <rFont val="Times New Roman"/>
        <family val="1"/>
      </rPr>
      <t>²</t>
    </r>
  </si>
  <si>
    <t>Количество квартир в МКД</t>
  </si>
  <si>
    <t>Договор управления,заключенный между УК и собственниками жилых помещений</t>
  </si>
  <si>
    <t>МКД находящиеся в управлении УК 
 (адрес, в разрезе сельских поселений на 01.04.2015г.)</t>
  </si>
  <si>
    <t>Договор управления,заключенный между УК и органами управления ТСЖ,ЖК и иных специальзированных потребительских кооперативов</t>
  </si>
  <si>
    <t>Красный Волгарь п, Молодежная ул, д.2</t>
  </si>
  <si>
    <t>Красный Волгарь п, Волжская ул, д.4</t>
  </si>
  <si>
    <t>Перечень многоквартирных домов,находящихся в управлении
 ЗАО "ЯРУ"ЖКХ" на 01.02.2015г.</t>
  </si>
  <si>
    <t>1/2 сгорела</t>
  </si>
  <si>
    <t>№ п/п</t>
  </si>
  <si>
    <t>Перечень многоквартирных домов ,находящихся в управлении
 ЗАО "ЯРУ"ЖКХ" на 01.03.2015г.</t>
  </si>
  <si>
    <t>Перечень многоквартирных домов Ярославского муниципального района Ярославской области,находящихся в управлении
 ЗАО "ЯРУ"ЖКХ" на 01.03.2015г.</t>
  </si>
  <si>
    <t>МКД находящиеся в управлении УК 
 (адрес, в разрезе сельских поселений на 01.03.2015г.)</t>
  </si>
  <si>
    <t>Фамилия</t>
  </si>
  <si>
    <t>Имя</t>
  </si>
  <si>
    <t>Отчество</t>
  </si>
  <si>
    <t>_______________________
(подпись)</t>
  </si>
  <si>
    <t>Приложение к заявлению №_____от "____"______________20___г.</t>
  </si>
  <si>
    <t>Адреса многоквартирных домов,расположенных на территории Ярославской области, в отношении которых осуществляется деятельность по управлению многоквартирными домами, на дату обращения с заявлением о предоставлении лицензии</t>
  </si>
  <si>
    <t>Заволжье п.,д.41</t>
  </si>
  <si>
    <t>6-077</t>
  </si>
  <si>
    <t>ЗАО "ЯРУ "ЖКХ" Кузнечихинское с.п. ()</t>
  </si>
  <si>
    <t>Михайловский п,Ленина ул, д.6</t>
  </si>
  <si>
    <t>Ярославка п.7</t>
  </si>
  <si>
    <t>Ярославка п.8</t>
  </si>
  <si>
    <t>Ярославка п.1</t>
  </si>
  <si>
    <t>Ярославка п.2</t>
  </si>
  <si>
    <t>Ярославка п.3</t>
  </si>
  <si>
    <t>Ярославка п.3а</t>
  </si>
  <si>
    <t>Ярославка п.9</t>
  </si>
  <si>
    <t>Ярославка п.15</t>
  </si>
  <si>
    <t>Ярославка п.16</t>
  </si>
  <si>
    <t>Ярославка п.17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</si>
</sst>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7" fillId="0" borderId="0">
      <alignment horizontal="right" vertical="top"/>
      <protection/>
    </xf>
    <xf numFmtId="0" fontId="8" fillId="0" borderId="0">
      <alignment horizontal="left" vertical="top"/>
      <protection/>
    </xf>
    <xf numFmtId="0" fontId="8" fillId="0" borderId="0">
      <alignment horizontal="right" vertical="top"/>
      <protection/>
    </xf>
    <xf numFmtId="0" fontId="9" fillId="0" borderId="0">
      <alignment horizontal="center" vertical="top"/>
      <protection/>
    </xf>
    <xf numFmtId="0" fontId="10" fillId="0" borderId="0">
      <alignment horizontal="center" vertical="top"/>
      <protection/>
    </xf>
    <xf numFmtId="0" fontId="11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center" vertical="top"/>
      <protection/>
    </xf>
    <xf numFmtId="0" fontId="9" fillId="0" borderId="0">
      <alignment horizontal="center" vertical="top"/>
      <protection/>
    </xf>
    <xf numFmtId="0" fontId="7" fillId="0" borderId="0">
      <alignment horizontal="left" vertical="top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33" applyAlignment="1" quotePrefix="1">
      <alignment horizontal="right" vertical="top" wrapText="1"/>
      <protection/>
    </xf>
    <xf numFmtId="0" fontId="5" fillId="0" borderId="2" xfId="43" applyBorder="1" applyAlignment="1" quotePrefix="1">
      <alignment horizontal="center" vertical="top" wrapText="1"/>
      <protection/>
    </xf>
    <xf numFmtId="0" fontId="5" fillId="0" borderId="10" xfId="43" applyBorder="1" applyAlignment="1" quotePrefix="1">
      <alignment horizontal="center" vertical="top" wrapText="1"/>
      <protection/>
    </xf>
    <xf numFmtId="0" fontId="9" fillId="0" borderId="2" xfId="44" applyBorder="1" applyAlignment="1" quotePrefix="1">
      <alignment horizontal="center" vertical="top" wrapText="1"/>
      <protection/>
    </xf>
    <xf numFmtId="0" fontId="5" fillId="0" borderId="11" xfId="43" applyBorder="1" applyAlignment="1" quotePrefix="1">
      <alignment horizontal="center" vertical="top" wrapText="1"/>
      <protection/>
    </xf>
    <xf numFmtId="0" fontId="5" fillId="0" borderId="12" xfId="43" applyBorder="1" applyAlignment="1" quotePrefix="1">
      <alignment horizontal="center" vertical="top" wrapText="1"/>
      <protection/>
    </xf>
    <xf numFmtId="0" fontId="5" fillId="0" borderId="13" xfId="43" applyBorder="1" applyAlignment="1" quotePrefix="1">
      <alignment horizontal="center" vertical="top" wrapText="1"/>
      <protection/>
    </xf>
    <xf numFmtId="0" fontId="9" fillId="0" borderId="12" xfId="44" applyBorder="1" applyAlignment="1" quotePrefix="1">
      <alignment horizontal="center" vertical="top" wrapText="1"/>
      <protection/>
    </xf>
    <xf numFmtId="0" fontId="5" fillId="0" borderId="14" xfId="43" applyBorder="1" applyAlignment="1" quotePrefix="1">
      <alignment horizontal="center" vertical="top" wrapText="1"/>
      <protection/>
    </xf>
    <xf numFmtId="0" fontId="5" fillId="0" borderId="15" xfId="43" applyBorder="1" applyAlignment="1" quotePrefix="1">
      <alignment horizontal="center" vertical="top" wrapText="1"/>
      <protection/>
    </xf>
    <xf numFmtId="0" fontId="5" fillId="0" borderId="16" xfId="43" applyBorder="1" applyAlignment="1" quotePrefix="1">
      <alignment horizontal="center" vertical="top" wrapText="1"/>
      <protection/>
    </xf>
    <xf numFmtId="0" fontId="5" fillId="0" borderId="17" xfId="43" applyBorder="1" applyAlignment="1" quotePrefix="1">
      <alignment horizontal="center" vertical="top" wrapText="1"/>
      <protection/>
    </xf>
    <xf numFmtId="0" fontId="5" fillId="0" borderId="18" xfId="43" applyBorder="1" applyAlignment="1" quotePrefix="1">
      <alignment horizontal="center" vertical="top" wrapText="1"/>
      <protection/>
    </xf>
    <xf numFmtId="0" fontId="9" fillId="0" borderId="19" xfId="44" applyBorder="1" applyAlignment="1" quotePrefix="1">
      <alignment horizontal="center" vertical="top" wrapText="1"/>
      <protection/>
    </xf>
    <xf numFmtId="0" fontId="5" fillId="0" borderId="19" xfId="43" applyBorder="1" applyAlignment="1" quotePrefix="1">
      <alignment horizontal="center" vertical="top" wrapText="1"/>
      <protection/>
    </xf>
    <xf numFmtId="0" fontId="8" fillId="0" borderId="0" xfId="36" applyAlignment="1">
      <alignment vertical="top" wrapText="1"/>
      <protection/>
    </xf>
    <xf numFmtId="0" fontId="0" fillId="0" borderId="0" xfId="0" applyAlignment="1">
      <alignment horizontal="center" wrapText="1"/>
    </xf>
    <xf numFmtId="0" fontId="8" fillId="0" borderId="0" xfId="37" applyAlignment="1">
      <alignment horizontal="center" vertical="top" wrapText="1"/>
      <protection/>
    </xf>
    <xf numFmtId="0" fontId="5" fillId="0" borderId="20" xfId="43" applyBorder="1" applyAlignment="1" quotePrefix="1">
      <alignment horizontal="center" vertical="top" wrapText="1"/>
      <protection/>
    </xf>
    <xf numFmtId="0" fontId="5" fillId="0" borderId="21" xfId="43" applyBorder="1" applyAlignment="1" quotePrefix="1">
      <alignment horizontal="center" vertical="top" wrapText="1"/>
      <protection/>
    </xf>
    <xf numFmtId="0" fontId="5" fillId="0" borderId="22" xfId="43" applyBorder="1" applyAlignment="1" quotePrefix="1">
      <alignment horizontal="center" vertical="top" wrapText="1"/>
      <protection/>
    </xf>
    <xf numFmtId="0" fontId="5" fillId="0" borderId="23" xfId="43" applyBorder="1" applyAlignment="1" quotePrefix="1">
      <alignment horizontal="center" vertical="top" wrapText="1"/>
      <protection/>
    </xf>
    <xf numFmtId="0" fontId="5" fillId="0" borderId="24" xfId="43" applyBorder="1" applyAlignment="1" quotePrefix="1">
      <alignment horizontal="center" vertical="top" wrapText="1"/>
      <protection/>
    </xf>
    <xf numFmtId="0" fontId="6" fillId="0" borderId="0" xfId="34" applyAlignment="1">
      <alignment vertical="top" wrapText="1"/>
      <protection/>
    </xf>
    <xf numFmtId="0" fontId="1" fillId="0" borderId="25" xfId="40" applyFont="1" applyBorder="1" applyAlignment="1" quotePrefix="1">
      <alignment horizontal="center" vertical="center" wrapText="1"/>
      <protection/>
    </xf>
    <xf numFmtId="0" fontId="1" fillId="0" borderId="26" xfId="40" applyFont="1" applyBorder="1" applyAlignment="1" quotePrefix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5" fillId="0" borderId="2" xfId="43" applyFont="1" applyBorder="1" applyAlignment="1" quotePrefix="1">
      <alignment horizontal="center" vertical="top" wrapText="1"/>
      <protection/>
    </xf>
    <xf numFmtId="0" fontId="5" fillId="0" borderId="19" xfId="43" applyFont="1" applyBorder="1" applyAlignment="1" quotePrefix="1">
      <alignment horizontal="center" vertical="top" wrapText="1"/>
      <protection/>
    </xf>
    <xf numFmtId="0" fontId="5" fillId="0" borderId="28" xfId="0" applyFont="1" applyBorder="1" applyAlignment="1">
      <alignment horizontal="center" wrapText="1"/>
    </xf>
    <xf numFmtId="14" fontId="5" fillId="0" borderId="28" xfId="0" applyNumberFormat="1" applyFont="1" applyBorder="1" applyAlignment="1">
      <alignment horizontal="center" wrapText="1"/>
    </xf>
    <xf numFmtId="0" fontId="5" fillId="0" borderId="20" xfId="43" applyFont="1" applyBorder="1" applyAlignment="1" quotePrefix="1">
      <alignment horizontal="center" vertical="top" wrapText="1"/>
      <protection/>
    </xf>
    <xf numFmtId="17" fontId="5" fillId="0" borderId="28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" xfId="44" applyFont="1" applyBorder="1" applyAlignment="1" quotePrefix="1">
      <alignment horizontal="center" vertical="top" wrapText="1"/>
      <protection/>
    </xf>
    <xf numFmtId="0" fontId="9" fillId="0" borderId="19" xfId="44" applyFont="1" applyBorder="1" applyAlignment="1" quotePrefix="1">
      <alignment horizontal="center" vertical="top" wrapText="1"/>
      <protection/>
    </xf>
    <xf numFmtId="0" fontId="5" fillId="0" borderId="2" xfId="43" applyNumberFormat="1" applyFont="1" applyBorder="1" applyAlignment="1" quotePrefix="1">
      <alignment horizontal="center" vertical="top" wrapText="1"/>
      <protection/>
    </xf>
    <xf numFmtId="0" fontId="5" fillId="0" borderId="10" xfId="43" applyNumberFormat="1" applyFont="1" applyBorder="1" applyAlignment="1" quotePrefix="1">
      <alignment horizontal="center" vertical="top" wrapText="1"/>
      <protection/>
    </xf>
    <xf numFmtId="0" fontId="5" fillId="0" borderId="11" xfId="43" applyNumberFormat="1" applyBorder="1" applyAlignment="1" quotePrefix="1">
      <alignment horizontal="center" vertical="top" wrapText="1"/>
      <protection/>
    </xf>
    <xf numFmtId="0" fontId="5" fillId="0" borderId="12" xfId="43" applyNumberFormat="1" applyBorder="1" applyAlignment="1" quotePrefix="1">
      <alignment horizontal="center" vertical="top" wrapText="1"/>
      <protection/>
    </xf>
    <xf numFmtId="0" fontId="5" fillId="0" borderId="13" xfId="43" applyNumberFormat="1" applyBorder="1" applyAlignment="1" quotePrefix="1">
      <alignment horizontal="center" vertical="top" wrapText="1"/>
      <protection/>
    </xf>
    <xf numFmtId="0" fontId="5" fillId="0" borderId="2" xfId="43" applyNumberFormat="1" applyBorder="1" applyAlignment="1" quotePrefix="1">
      <alignment horizontal="center" vertical="top" wrapText="1"/>
      <protection/>
    </xf>
    <xf numFmtId="0" fontId="5" fillId="0" borderId="14" xfId="43" applyNumberFormat="1" applyBorder="1" applyAlignment="1" quotePrefix="1">
      <alignment horizontal="center" vertical="top" wrapText="1"/>
      <protection/>
    </xf>
    <xf numFmtId="0" fontId="5" fillId="0" borderId="15" xfId="43" applyNumberFormat="1" applyBorder="1" applyAlignment="1" quotePrefix="1">
      <alignment horizontal="center" vertical="top" wrapText="1"/>
      <protection/>
    </xf>
    <xf numFmtId="0" fontId="5" fillId="0" borderId="16" xfId="43" applyNumberFormat="1" applyBorder="1" applyAlignment="1" quotePrefix="1">
      <alignment horizontal="center" vertical="top" wrapText="1"/>
      <protection/>
    </xf>
    <xf numFmtId="0" fontId="5" fillId="0" borderId="17" xfId="43" applyNumberFormat="1" applyBorder="1" applyAlignment="1" quotePrefix="1">
      <alignment horizontal="center" vertical="top" wrapText="1"/>
      <protection/>
    </xf>
    <xf numFmtId="0" fontId="5" fillId="0" borderId="10" xfId="43" applyNumberFormat="1" applyBorder="1" applyAlignment="1" quotePrefix="1">
      <alignment horizontal="center" vertical="top" wrapText="1"/>
      <protection/>
    </xf>
    <xf numFmtId="0" fontId="8" fillId="0" borderId="0" xfId="37" applyAlignment="1">
      <alignment horizontal="right" vertical="top" wrapText="1"/>
      <protection/>
    </xf>
    <xf numFmtId="0" fontId="5" fillId="0" borderId="29" xfId="43" applyBorder="1" applyAlignment="1" quotePrefix="1">
      <alignment horizontal="center" vertical="top" wrapText="1"/>
      <protection/>
    </xf>
    <xf numFmtId="0" fontId="9" fillId="0" borderId="30" xfId="41" applyBorder="1" applyAlignment="1" quotePrefix="1">
      <alignment horizontal="center" vertical="top" wrapText="1"/>
      <protection/>
    </xf>
    <xf numFmtId="0" fontId="5" fillId="0" borderId="31" xfId="43" applyBorder="1" applyAlignment="1" quotePrefix="1">
      <alignment horizontal="center" vertical="top" wrapText="1"/>
      <protection/>
    </xf>
    <xf numFmtId="0" fontId="5" fillId="0" borderId="32" xfId="43" applyBorder="1" applyAlignment="1" quotePrefix="1">
      <alignment horizontal="center" vertical="top" wrapText="1"/>
      <protection/>
    </xf>
    <xf numFmtId="0" fontId="5" fillId="0" borderId="31" xfId="43" applyFont="1" applyBorder="1" applyAlignment="1" quotePrefix="1">
      <alignment horizontal="center" vertical="top" wrapText="1"/>
      <protection/>
    </xf>
    <xf numFmtId="0" fontId="5" fillId="0" borderId="29" xfId="43" applyFont="1" applyBorder="1" applyAlignment="1" quotePrefix="1">
      <alignment horizontal="center" vertical="top" wrapText="1"/>
      <protection/>
    </xf>
    <xf numFmtId="0" fontId="5" fillId="0" borderId="32" xfId="43" applyFont="1" applyBorder="1" applyAlignment="1" quotePrefix="1">
      <alignment horizontal="center" vertical="top" wrapText="1"/>
      <protection/>
    </xf>
    <xf numFmtId="0" fontId="1" fillId="0" borderId="33" xfId="40" applyFont="1" applyBorder="1" applyAlignment="1">
      <alignment horizontal="center" vertical="center" wrapText="1"/>
      <protection/>
    </xf>
    <xf numFmtId="0" fontId="5" fillId="0" borderId="18" xfId="43" applyNumberFormat="1" applyBorder="1" applyAlignment="1" quotePrefix="1">
      <alignment horizontal="center" vertical="top" wrapText="1"/>
      <protection/>
    </xf>
    <xf numFmtId="0" fontId="9" fillId="0" borderId="2" xfId="44" applyNumberFormat="1" applyBorder="1" applyAlignment="1" quotePrefix="1">
      <alignment horizontal="center" vertical="top" wrapText="1"/>
      <protection/>
    </xf>
    <xf numFmtId="0" fontId="27" fillId="0" borderId="28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5" fillId="0" borderId="28" xfId="0" applyFont="1" applyBorder="1" applyAlignment="1">
      <alignment horizontal="center" vertical="top" wrapText="1"/>
    </xf>
    <xf numFmtId="17" fontId="5" fillId="0" borderId="28" xfId="0" applyNumberFormat="1" applyFont="1" applyBorder="1" applyAlignment="1">
      <alignment horizontal="center" vertical="top" wrapText="1"/>
    </xf>
    <xf numFmtId="0" fontId="5" fillId="24" borderId="2" xfId="43" applyNumberFormat="1" applyFont="1" applyFill="1" applyBorder="1" applyAlignment="1" quotePrefix="1">
      <alignment horizontal="center" vertical="top" wrapText="1"/>
      <protection/>
    </xf>
    <xf numFmtId="0" fontId="5" fillId="24" borderId="19" xfId="43" applyFont="1" applyFill="1" applyBorder="1" applyAlignment="1" quotePrefix="1">
      <alignment horizontal="center" vertical="top" wrapText="1"/>
      <protection/>
    </xf>
    <xf numFmtId="0" fontId="5" fillId="24" borderId="19" xfId="43" applyFill="1" applyBorder="1" applyAlignment="1" quotePrefix="1">
      <alignment horizontal="center" vertical="top" wrapText="1"/>
      <protection/>
    </xf>
    <xf numFmtId="0" fontId="5" fillId="24" borderId="13" xfId="43" applyNumberFormat="1" applyFill="1" applyBorder="1" applyAlignment="1" quotePrefix="1">
      <alignment horizontal="center" vertical="top" wrapText="1"/>
      <protection/>
    </xf>
    <xf numFmtId="0" fontId="5" fillId="24" borderId="31" xfId="43" applyFill="1" applyBorder="1" applyAlignment="1" quotePrefix="1">
      <alignment horizontal="center" vertical="top" wrapText="1"/>
      <protection/>
    </xf>
    <xf numFmtId="0" fontId="1" fillId="0" borderId="34" xfId="40" applyFont="1" applyBorder="1" applyAlignment="1" quotePrefix="1">
      <alignment horizontal="center" vertical="center" wrapText="1"/>
      <protection/>
    </xf>
    <xf numFmtId="0" fontId="1" fillId="0" borderId="35" xfId="40" applyFont="1" applyBorder="1" applyAlignment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9" fillId="0" borderId="37" xfId="44" applyFont="1" applyBorder="1" applyAlignment="1" quotePrefix="1">
      <alignment horizontal="center" vertical="top" wrapText="1"/>
      <protection/>
    </xf>
    <xf numFmtId="0" fontId="5" fillId="0" borderId="38" xfId="0" applyFont="1" applyBorder="1" applyAlignment="1">
      <alignment horizontal="center" wrapText="1"/>
    </xf>
    <xf numFmtId="0" fontId="7" fillId="0" borderId="0" xfId="35" applyAlignment="1" quotePrefix="1">
      <alignment horizontal="right" vertical="top" wrapText="1"/>
      <protection/>
    </xf>
    <xf numFmtId="0" fontId="7" fillId="0" borderId="0" xfId="35" applyAlignment="1">
      <alignment horizontal="right" vertical="top" wrapText="1"/>
      <protection/>
    </xf>
    <xf numFmtId="0" fontId="9" fillId="0" borderId="39" xfId="41" applyBorder="1" applyAlignment="1" quotePrefix="1">
      <alignment horizontal="center" vertical="top" wrapText="1"/>
      <protection/>
    </xf>
    <xf numFmtId="0" fontId="9" fillId="0" borderId="0" xfId="41" applyBorder="1" applyAlignment="1" quotePrefix="1">
      <alignment horizontal="center" vertical="top" wrapText="1"/>
      <protection/>
    </xf>
    <xf numFmtId="0" fontId="9" fillId="0" borderId="40" xfId="41" applyBorder="1" applyAlignment="1" quotePrefix="1">
      <alignment horizontal="center" vertical="top" wrapText="1"/>
      <protection/>
    </xf>
    <xf numFmtId="0" fontId="9" fillId="0" borderId="41" xfId="41" applyBorder="1" applyAlignment="1" quotePrefix="1">
      <alignment horizontal="center" vertical="top" wrapText="1"/>
      <protection/>
    </xf>
    <xf numFmtId="0" fontId="8" fillId="0" borderId="0" xfId="36" applyAlignment="1" quotePrefix="1">
      <alignment horizontal="center" vertical="top" wrapText="1"/>
      <protection/>
    </xf>
    <xf numFmtId="0" fontId="30" fillId="0" borderId="0" xfId="36" applyFont="1" applyAlignment="1">
      <alignment horizontal="left" vertical="top" wrapText="1"/>
      <protection/>
    </xf>
    <xf numFmtId="0" fontId="30" fillId="0" borderId="0" xfId="36" applyFont="1" applyAlignment="1" quotePrefix="1">
      <alignment horizontal="left" vertical="top" wrapText="1"/>
      <protection/>
    </xf>
    <xf numFmtId="0" fontId="9" fillId="0" borderId="33" xfId="41" applyBorder="1" applyAlignment="1" quotePrefix="1">
      <alignment horizontal="center" vertical="top" wrapText="1"/>
      <protection/>
    </xf>
    <xf numFmtId="0" fontId="1" fillId="0" borderId="42" xfId="40" applyFont="1" applyBorder="1" applyAlignment="1" quotePrefix="1">
      <alignment horizontal="center" vertical="center" wrapText="1"/>
      <protection/>
    </xf>
    <xf numFmtId="0" fontId="5" fillId="0" borderId="43" xfId="43" applyNumberFormat="1" applyFont="1" applyBorder="1" applyAlignment="1" quotePrefix="1">
      <alignment horizontal="center" vertical="top" wrapText="1"/>
      <protection/>
    </xf>
    <xf numFmtId="0" fontId="5" fillId="0" borderId="44" xfId="43" applyNumberFormat="1" applyFont="1" applyBorder="1" applyAlignment="1" quotePrefix="1">
      <alignment horizontal="center" vertical="top" wrapText="1"/>
      <protection/>
    </xf>
    <xf numFmtId="0" fontId="5" fillId="24" borderId="44" xfId="43" applyNumberFormat="1" applyFont="1" applyFill="1" applyBorder="1" applyAlignment="1" quotePrefix="1">
      <alignment horizontal="center" vertical="top" wrapText="1"/>
      <protection/>
    </xf>
    <xf numFmtId="0" fontId="5" fillId="0" borderId="45" xfId="43" applyNumberFormat="1" applyFont="1" applyBorder="1" applyAlignment="1" quotePrefix="1">
      <alignment horizontal="center" vertical="top" wrapText="1"/>
      <protection/>
    </xf>
    <xf numFmtId="0" fontId="5" fillId="0" borderId="46" xfId="43" applyNumberFormat="1" applyBorder="1" applyAlignment="1" quotePrefix="1">
      <alignment horizontal="center" vertical="top" wrapText="1"/>
      <protection/>
    </xf>
    <xf numFmtId="0" fontId="5" fillId="0" borderId="47" xfId="43" applyNumberFormat="1" applyBorder="1" applyAlignment="1" quotePrefix="1">
      <alignment horizontal="center" vertical="top" wrapText="1"/>
      <protection/>
    </xf>
    <xf numFmtId="0" fontId="5" fillId="0" borderId="48" xfId="43" applyNumberFormat="1" applyBorder="1" applyAlignment="1" quotePrefix="1">
      <alignment horizontal="center" vertical="top" wrapText="1"/>
      <protection/>
    </xf>
    <xf numFmtId="0" fontId="9" fillId="0" borderId="49" xfId="0" applyFont="1" applyBorder="1" applyAlignment="1">
      <alignment horizontal="center" wrapText="1"/>
    </xf>
    <xf numFmtId="0" fontId="5" fillId="0" borderId="44" xfId="43" applyNumberFormat="1" applyBorder="1" applyAlignment="1" quotePrefix="1">
      <alignment horizontal="center" vertical="top" wrapText="1"/>
      <protection/>
    </xf>
    <xf numFmtId="0" fontId="5" fillId="0" borderId="50" xfId="43" applyNumberFormat="1" applyBorder="1" applyAlignment="1" quotePrefix="1">
      <alignment horizontal="center" vertical="top" wrapText="1"/>
      <protection/>
    </xf>
    <xf numFmtId="0" fontId="5" fillId="0" borderId="51" xfId="43" applyNumberFormat="1" applyBorder="1" applyAlignment="1" quotePrefix="1">
      <alignment horizontal="center" vertical="top" wrapText="1"/>
      <protection/>
    </xf>
    <xf numFmtId="0" fontId="5" fillId="0" borderId="52" xfId="43" applyNumberFormat="1" applyBorder="1" applyAlignment="1" quotePrefix="1">
      <alignment horizontal="center" vertical="top" wrapText="1"/>
      <protection/>
    </xf>
    <xf numFmtId="0" fontId="5" fillId="0" borderId="49" xfId="43" applyNumberFormat="1" applyBorder="1" applyAlignment="1" quotePrefix="1">
      <alignment horizontal="center" vertical="top" wrapText="1"/>
      <protection/>
    </xf>
    <xf numFmtId="0" fontId="5" fillId="0" borderId="45" xfId="43" applyNumberFormat="1" applyBorder="1" applyAlignment="1" quotePrefix="1">
      <alignment horizontal="center" vertical="top" wrapText="1"/>
      <protection/>
    </xf>
    <xf numFmtId="0" fontId="5" fillId="0" borderId="53" xfId="43" applyNumberFormat="1" applyBorder="1" applyAlignment="1" quotePrefix="1">
      <alignment horizontal="center" vertical="top" wrapText="1"/>
      <protection/>
    </xf>
    <xf numFmtId="0" fontId="5" fillId="0" borderId="48" xfId="43" applyBorder="1" applyAlignment="1" quotePrefix="1">
      <alignment horizontal="center" vertical="top" wrapText="1"/>
      <protection/>
    </xf>
    <xf numFmtId="0" fontId="5" fillId="24" borderId="48" xfId="43" applyNumberFormat="1" applyFill="1" applyBorder="1" applyAlignment="1" quotePrefix="1">
      <alignment horizontal="center" vertical="top" wrapText="1"/>
      <protection/>
    </xf>
    <xf numFmtId="0" fontId="5" fillId="0" borderId="54" xfId="43" applyNumberFormat="1" applyFont="1" applyBorder="1" applyAlignment="1" quotePrefix="1">
      <alignment horizontal="center" vertical="top" wrapText="1"/>
      <protection/>
    </xf>
    <xf numFmtId="0" fontId="9" fillId="0" borderId="42" xfId="44" applyBorder="1" applyAlignment="1" quotePrefix="1">
      <alignment horizontal="center" vertical="top" wrapText="1"/>
      <protection/>
    </xf>
    <xf numFmtId="0" fontId="5" fillId="0" borderId="55" xfId="43" applyNumberFormat="1" applyBorder="1" applyAlignment="1" quotePrefix="1">
      <alignment horizontal="center" vertical="top" wrapText="1"/>
      <protection/>
    </xf>
    <xf numFmtId="0" fontId="9" fillId="0" borderId="56" xfId="0" applyFont="1" applyBorder="1" applyAlignment="1">
      <alignment horizontal="center" wrapText="1"/>
    </xf>
    <xf numFmtId="0" fontId="5" fillId="0" borderId="54" xfId="43" applyNumberFormat="1" applyBorder="1" applyAlignment="1" quotePrefix="1">
      <alignment horizontal="center" vertical="top" wrapText="1"/>
      <protection/>
    </xf>
    <xf numFmtId="0" fontId="5" fillId="0" borderId="57" xfId="43" applyNumberFormat="1" applyBorder="1" applyAlignment="1" quotePrefix="1">
      <alignment horizontal="center" vertical="top" wrapText="1"/>
      <protection/>
    </xf>
    <xf numFmtId="0" fontId="9" fillId="0" borderId="42" xfId="44" applyNumberFormat="1" applyBorder="1" applyAlignment="1" quotePrefix="1">
      <alignment horizontal="center" vertical="top" wrapText="1"/>
      <protection/>
    </xf>
    <xf numFmtId="0" fontId="9" fillId="0" borderId="58" xfId="44" applyFont="1" applyBorder="1" applyAlignment="1" quotePrefix="1">
      <alignment horizontal="center" vertical="top" wrapText="1"/>
      <protection/>
    </xf>
    <xf numFmtId="0" fontId="9" fillId="0" borderId="42" xfId="44" applyFont="1" applyBorder="1" applyAlignment="1" quotePrefix="1">
      <alignment horizontal="center" vertical="top" wrapText="1"/>
      <protection/>
    </xf>
    <xf numFmtId="0" fontId="0" fillId="0" borderId="0" xfId="0" applyAlignment="1">
      <alignment vertical="center" wrapText="1"/>
    </xf>
    <xf numFmtId="0" fontId="30" fillId="0" borderId="0" xfId="36" applyFont="1" applyAlignment="1">
      <alignment horizontal="right" vertical="top" wrapText="1"/>
      <protection/>
    </xf>
    <xf numFmtId="0" fontId="8" fillId="0" borderId="28" xfId="36" applyBorder="1" applyAlignment="1">
      <alignment vertical="top" wrapText="1"/>
      <protection/>
    </xf>
    <xf numFmtId="0" fontId="30" fillId="0" borderId="59" xfId="36" applyFont="1" applyBorder="1" applyAlignment="1">
      <alignment vertical="top" wrapText="1"/>
      <protection/>
    </xf>
    <xf numFmtId="0" fontId="8" fillId="0" borderId="38" xfId="36" applyBorder="1" applyAlignment="1" quotePrefix="1">
      <alignment vertical="top" wrapText="1"/>
      <protection/>
    </xf>
    <xf numFmtId="0" fontId="5" fillId="0" borderId="0" xfId="33" applyFont="1" applyAlignment="1" quotePrefix="1">
      <alignment horizontal="right" vertical="top" wrapText="1"/>
      <protection/>
    </xf>
    <xf numFmtId="0" fontId="9" fillId="0" borderId="0" xfId="34" applyFont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27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top" wrapText="1"/>
    </xf>
    <xf numFmtId="14" fontId="5" fillId="0" borderId="49" xfId="0" applyNumberFormat="1" applyFont="1" applyBorder="1" applyAlignment="1">
      <alignment horizontal="center" wrapText="1"/>
    </xf>
    <xf numFmtId="0" fontId="28" fillId="0" borderId="49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62" xfId="0" applyFont="1" applyBorder="1" applyAlignment="1">
      <alignment vertical="top" wrapText="1"/>
    </xf>
    <xf numFmtId="0" fontId="5" fillId="0" borderId="63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wrapText="1"/>
    </xf>
    <xf numFmtId="0" fontId="27" fillId="0" borderId="6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5" fillId="0" borderId="0" xfId="33" applyBorder="1" applyAlignment="1" quotePrefix="1">
      <alignment horizontal="center" wrapText="1"/>
      <protection/>
    </xf>
    <xf numFmtId="0" fontId="6" fillId="0" borderId="0" xfId="34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65" xfId="0" applyFont="1" applyBorder="1" applyAlignment="1">
      <alignment vertical="center" wrapText="1"/>
    </xf>
    <xf numFmtId="0" fontId="6" fillId="0" borderId="0" xfId="34" applyAlignment="1">
      <alignment horizontal="center" vertical="top" wrapText="1"/>
      <protection/>
    </xf>
    <xf numFmtId="0" fontId="6" fillId="0" borderId="0" xfId="34" applyAlignment="1" quotePrefix="1">
      <alignment horizontal="center" vertical="top" wrapText="1"/>
      <protection/>
    </xf>
    <xf numFmtId="0" fontId="8" fillId="0" borderId="0" xfId="36" applyAlignment="1" quotePrefix="1">
      <alignment horizontal="left" vertical="top" wrapText="1"/>
      <protection/>
    </xf>
    <xf numFmtId="0" fontId="8" fillId="0" borderId="0" xfId="36" applyAlignment="1">
      <alignment horizontal="left" vertical="top" wrapText="1"/>
      <protection/>
    </xf>
    <xf numFmtId="0" fontId="8" fillId="0" borderId="0" xfId="37" applyAlignment="1" quotePrefix="1">
      <alignment horizontal="right" vertical="top" wrapText="1"/>
      <protection/>
    </xf>
    <xf numFmtId="0" fontId="8" fillId="0" borderId="0" xfId="37" applyAlignment="1">
      <alignment horizontal="right" vertical="top" wrapText="1"/>
      <protection/>
    </xf>
    <xf numFmtId="0" fontId="7" fillId="0" borderId="0" xfId="45" applyAlignment="1" quotePrefix="1">
      <alignment horizontal="left" vertical="top" wrapText="1"/>
      <protection/>
    </xf>
    <xf numFmtId="0" fontId="7" fillId="0" borderId="0" xfId="45" applyAlignment="1">
      <alignment horizontal="left" vertical="top" wrapText="1"/>
      <protection/>
    </xf>
    <xf numFmtId="0" fontId="5" fillId="0" borderId="69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wrapText="1"/>
    </xf>
    <xf numFmtId="14" fontId="5" fillId="0" borderId="52" xfId="0" applyNumberFormat="1" applyFont="1" applyBorder="1" applyAlignment="1">
      <alignment horizontal="center" wrapText="1"/>
    </xf>
    <xf numFmtId="0" fontId="5" fillId="0" borderId="28" xfId="41" applyFont="1" applyBorder="1" applyAlignment="1" quotePrefix="1">
      <alignment horizontal="center" vertical="top" wrapText="1"/>
      <protection/>
    </xf>
    <xf numFmtId="0" fontId="5" fillId="0" borderId="69" xfId="41" applyFont="1" applyBorder="1" applyAlignment="1" quotePrefix="1">
      <alignment horizontal="center" vertical="top" wrapText="1"/>
      <protection/>
    </xf>
    <xf numFmtId="0" fontId="5" fillId="0" borderId="69" xfId="41" applyFont="1" applyBorder="1" applyAlignment="1">
      <alignment horizontal="center" vertical="top" wrapText="1"/>
      <protection/>
    </xf>
    <xf numFmtId="0" fontId="5" fillId="0" borderId="23" xfId="41" applyFont="1" applyBorder="1" applyAlignment="1" quotePrefix="1">
      <alignment horizontal="center" vertical="top" wrapText="1"/>
      <protection/>
    </xf>
    <xf numFmtId="14" fontId="5" fillId="0" borderId="49" xfId="41" applyNumberFormat="1" applyFont="1" applyBorder="1" applyAlignment="1" quotePrefix="1">
      <alignment horizontal="center" vertical="top" wrapText="1"/>
      <protection/>
    </xf>
    <xf numFmtId="0" fontId="5" fillId="25" borderId="69" xfId="41" applyFont="1" applyFill="1" applyBorder="1" applyAlignment="1" quotePrefix="1">
      <alignment horizontal="center" vertical="top" wrapText="1"/>
      <protection/>
    </xf>
    <xf numFmtId="0" fontId="5" fillId="0" borderId="27" xfId="0" applyFont="1" applyBorder="1" applyAlignment="1">
      <alignment horizontal="center" wrapText="1"/>
    </xf>
    <xf numFmtId="0" fontId="9" fillId="0" borderId="70" xfId="44" applyFont="1" applyBorder="1" applyAlignment="1" quotePrefix="1">
      <alignment horizontal="center" vertical="top" wrapText="1"/>
      <protection/>
    </xf>
    <xf numFmtId="0" fontId="5" fillId="0" borderId="71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68" xfId="0" applyFont="1" applyBorder="1" applyAlignment="1">
      <alignment vertical="top" wrapText="1"/>
    </xf>
    <xf numFmtId="0" fontId="9" fillId="0" borderId="38" xfId="41" applyBorder="1" applyAlignment="1" quotePrefix="1">
      <alignment horizontal="center" vertical="top" wrapText="1"/>
      <protection/>
    </xf>
    <xf numFmtId="0" fontId="5" fillId="0" borderId="64" xfId="0" applyFont="1" applyBorder="1" applyAlignment="1">
      <alignment vertical="top" wrapText="1"/>
    </xf>
    <xf numFmtId="0" fontId="9" fillId="0" borderId="73" xfId="41" applyBorder="1" applyAlignment="1" quotePrefix="1">
      <alignment horizontal="center" vertical="top" wrapText="1"/>
      <protection/>
    </xf>
    <xf numFmtId="0" fontId="9" fillId="0" borderId="56" xfId="41" applyBorder="1" applyAlignment="1" quotePrefix="1">
      <alignment horizontal="center" vertical="top" wrapText="1"/>
      <protection/>
    </xf>
    <xf numFmtId="0" fontId="5" fillId="0" borderId="25" xfId="43" applyFont="1" applyBorder="1" applyAlignment="1" quotePrefix="1">
      <alignment horizontal="center" vertical="top" wrapText="1"/>
      <protection/>
    </xf>
    <xf numFmtId="0" fontId="5" fillId="0" borderId="73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74" xfId="0" applyFont="1" applyBorder="1" applyAlignment="1">
      <alignment vertical="top" wrapText="1"/>
    </xf>
    <xf numFmtId="14" fontId="5" fillId="0" borderId="52" xfId="41" applyNumberFormat="1" applyFont="1" applyBorder="1" applyAlignment="1" quotePrefix="1">
      <alignment horizontal="center" vertical="top" wrapText="1"/>
      <protection/>
    </xf>
    <xf numFmtId="0" fontId="5" fillId="25" borderId="28" xfId="41" applyFont="1" applyFill="1" applyBorder="1" applyAlignment="1" quotePrefix="1">
      <alignment horizontal="center" vertical="top" wrapText="1"/>
      <protection/>
    </xf>
    <xf numFmtId="0" fontId="9" fillId="25" borderId="38" xfId="41" applyFill="1" applyBorder="1" applyAlignment="1" quotePrefix="1">
      <alignment horizontal="center" vertical="top" wrapText="1"/>
      <protection/>
    </xf>
    <xf numFmtId="0" fontId="8" fillId="0" borderId="0" xfId="36" applyAlignment="1" quotePrefix="1">
      <alignment horizontal="center" vertical="top" wrapText="1"/>
      <protection/>
    </xf>
    <xf numFmtId="0" fontId="30" fillId="0" borderId="0" xfId="36" applyFont="1" applyAlignment="1" quotePrefix="1">
      <alignment horizontal="left" vertical="top" wrapText="1"/>
      <protection/>
    </xf>
    <xf numFmtId="0" fontId="8" fillId="0" borderId="0" xfId="36" applyAlignment="1">
      <alignment horizontal="left" vertical="top" wrapText="1"/>
      <protection/>
    </xf>
    <xf numFmtId="0" fontId="7" fillId="0" borderId="0" xfId="45" applyAlignment="1">
      <alignment horizontal="left" vertical="top"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75" xfId="0" applyFont="1" applyBorder="1" applyAlignment="1">
      <alignment vertical="top" wrapText="1"/>
    </xf>
    <xf numFmtId="0" fontId="9" fillId="0" borderId="19" xfId="41" applyBorder="1" applyAlignment="1" quotePrefix="1">
      <alignment horizontal="left" vertical="top" wrapText="1"/>
      <protection/>
    </xf>
    <xf numFmtId="14" fontId="5" fillId="0" borderId="76" xfId="0" applyNumberFormat="1" applyFont="1" applyBorder="1" applyAlignment="1">
      <alignment horizontal="center" vertical="center" wrapText="1"/>
    </xf>
    <xf numFmtId="0" fontId="5" fillId="0" borderId="0" xfId="43" applyBorder="1" applyAlignment="1" quotePrefix="1">
      <alignment horizontal="center" vertical="top" wrapText="1"/>
      <protection/>
    </xf>
    <xf numFmtId="0" fontId="9" fillId="25" borderId="77" xfId="41" applyFill="1" applyBorder="1" applyAlignment="1" quotePrefix="1">
      <alignment horizontal="center" vertical="top" wrapText="1"/>
      <protection/>
    </xf>
    <xf numFmtId="0" fontId="5" fillId="0" borderId="28" xfId="43" applyFont="1" applyBorder="1" applyAlignment="1" quotePrefix="1">
      <alignment horizontal="center" vertical="top" wrapText="1"/>
      <protection/>
    </xf>
    <xf numFmtId="0" fontId="5" fillId="0" borderId="28" xfId="43" applyBorder="1" applyAlignment="1" quotePrefix="1">
      <alignment horizontal="center" vertical="top" wrapText="1"/>
      <protection/>
    </xf>
    <xf numFmtId="0" fontId="5" fillId="24" borderId="28" xfId="43" applyFill="1" applyBorder="1" applyAlignment="1" quotePrefix="1">
      <alignment horizontal="center" vertical="top" wrapText="1"/>
      <protection/>
    </xf>
    <xf numFmtId="0" fontId="9" fillId="0" borderId="24" xfId="0" applyFont="1" applyBorder="1" applyAlignment="1">
      <alignment horizontal="center" wrapText="1"/>
    </xf>
    <xf numFmtId="0" fontId="5" fillId="25" borderId="28" xfId="43" applyFill="1" applyBorder="1" applyAlignment="1" quotePrefix="1">
      <alignment horizontal="center" vertical="top" wrapText="1"/>
      <protection/>
    </xf>
    <xf numFmtId="0" fontId="5" fillId="0" borderId="67" xfId="0" applyFont="1" applyBorder="1" applyAlignment="1">
      <alignment vertical="top" wrapText="1"/>
    </xf>
    <xf numFmtId="0" fontId="9" fillId="0" borderId="64" xfId="0" applyFont="1" applyBorder="1" applyAlignment="1">
      <alignment vertical="center" wrapText="1"/>
    </xf>
    <xf numFmtId="0" fontId="1" fillId="0" borderId="78" xfId="40" applyFont="1" applyBorder="1" applyAlignment="1" quotePrefix="1">
      <alignment horizontal="center" vertical="center" wrapText="1"/>
      <protection/>
    </xf>
    <xf numFmtId="0" fontId="1" fillId="0" borderId="79" xfId="40" applyFont="1" applyBorder="1" applyAlignment="1">
      <alignment horizontal="center" vertical="center" wrapText="1"/>
      <protection/>
    </xf>
    <xf numFmtId="0" fontId="1" fillId="0" borderId="73" xfId="40" applyFont="1" applyBorder="1" applyAlignment="1">
      <alignment horizontal="center" vertical="center" wrapText="1"/>
      <protection/>
    </xf>
    <xf numFmtId="0" fontId="1" fillId="0" borderId="73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5" fillId="0" borderId="75" xfId="43" applyNumberFormat="1" applyFont="1" applyBorder="1" applyAlignment="1" quotePrefix="1">
      <alignment horizontal="center" vertical="top" wrapText="1"/>
      <protection/>
    </xf>
    <xf numFmtId="0" fontId="5" fillId="0" borderId="80" xfId="43" applyNumberFormat="1" applyFont="1" applyBorder="1" applyAlignment="1" quotePrefix="1">
      <alignment horizontal="center" vertical="top" wrapText="1"/>
      <protection/>
    </xf>
    <xf numFmtId="0" fontId="5" fillId="25" borderId="75" xfId="43" applyNumberFormat="1" applyFont="1" applyFill="1" applyBorder="1" applyAlignment="1" quotePrefix="1">
      <alignment horizontal="center" vertical="top" wrapText="1"/>
      <protection/>
    </xf>
    <xf numFmtId="0" fontId="5" fillId="25" borderId="19" xfId="43" applyFont="1" applyFill="1" applyBorder="1" applyAlignment="1" quotePrefix="1">
      <alignment horizontal="center" vertical="top" wrapText="1"/>
      <protection/>
    </xf>
    <xf numFmtId="0" fontId="5" fillId="25" borderId="28" xfId="43" applyFont="1" applyFill="1" applyBorder="1" applyAlignment="1" quotePrefix="1">
      <alignment horizontal="center" vertical="top" wrapText="1"/>
      <protection/>
    </xf>
    <xf numFmtId="0" fontId="9" fillId="0" borderId="75" xfId="44" applyBorder="1" applyAlignment="1" quotePrefix="1">
      <alignment horizontal="center" vertical="top" wrapText="1"/>
      <protection/>
    </xf>
    <xf numFmtId="0" fontId="5" fillId="0" borderId="75" xfId="43" applyNumberFormat="1" applyBorder="1" applyAlignment="1" quotePrefix="1">
      <alignment horizontal="center" vertical="top" wrapText="1"/>
      <protection/>
    </xf>
    <xf numFmtId="0" fontId="5" fillId="0" borderId="80" xfId="43" applyNumberFormat="1" applyBorder="1" applyAlignment="1" quotePrefix="1">
      <alignment horizontal="center" vertical="top" wrapText="1"/>
      <protection/>
    </xf>
    <xf numFmtId="0" fontId="5" fillId="0" borderId="81" xfId="43" applyNumberFormat="1" applyBorder="1" applyAlignment="1" quotePrefix="1">
      <alignment horizontal="center" vertical="top" wrapText="1"/>
      <protection/>
    </xf>
    <xf numFmtId="0" fontId="5" fillId="0" borderId="82" xfId="43" applyNumberFormat="1" applyBorder="1" applyAlignment="1" quotePrefix="1">
      <alignment horizontal="center" vertical="top" wrapText="1"/>
      <protection/>
    </xf>
    <xf numFmtId="0" fontId="5" fillId="24" borderId="11" xfId="43" applyNumberFormat="1" applyFill="1" applyBorder="1" applyAlignment="1" quotePrefix="1">
      <alignment horizontal="center" vertical="top" wrapText="1"/>
      <protection/>
    </xf>
    <xf numFmtId="0" fontId="9" fillId="0" borderId="19" xfId="41" applyBorder="1" applyAlignment="1">
      <alignment horizontal="left" vertical="top" wrapText="1"/>
      <protection/>
    </xf>
    <xf numFmtId="0" fontId="0" fillId="0" borderId="83" xfId="0" applyBorder="1" applyAlignment="1">
      <alignment vertical="top" wrapText="1"/>
    </xf>
    <xf numFmtId="0" fontId="5" fillId="0" borderId="32" xfId="43" applyBorder="1" applyAlignment="1" quotePrefix="1">
      <alignment horizontal="center" vertical="top" wrapText="1"/>
      <protection/>
    </xf>
    <xf numFmtId="0" fontId="0" fillId="0" borderId="84" xfId="0" applyBorder="1" applyAlignment="1">
      <alignment vertical="top" wrapText="1"/>
    </xf>
    <xf numFmtId="0" fontId="9" fillId="0" borderId="19" xfId="44" applyFont="1" applyBorder="1" applyAlignment="1" quotePrefix="1">
      <alignment horizontal="center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25" xfId="43" applyBorder="1" applyAlignment="1" quotePrefix="1">
      <alignment horizontal="center" vertical="top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8" xfId="43" applyBorder="1" applyAlignment="1" quotePrefix="1">
      <alignment horizontal="center" vertical="center" wrapText="1"/>
      <protection/>
    </xf>
    <xf numFmtId="0" fontId="9" fillId="0" borderId="79" xfId="44" applyFont="1" applyBorder="1" applyAlignment="1" quotePrefix="1">
      <alignment horizontal="center" vertical="top" wrapText="1"/>
      <protection/>
    </xf>
    <xf numFmtId="0" fontId="5" fillId="0" borderId="85" xfId="43" applyNumberFormat="1" applyFont="1" applyBorder="1" applyAlignment="1" quotePrefix="1">
      <alignment horizontal="center" vertical="top" wrapText="1"/>
      <protection/>
    </xf>
    <xf numFmtId="0" fontId="9" fillId="0" borderId="86" xfId="44" applyFont="1" applyBorder="1" applyAlignment="1" quotePrefix="1">
      <alignment horizontal="center" vertical="top" wrapText="1"/>
      <protection/>
    </xf>
    <xf numFmtId="0" fontId="5" fillId="0" borderId="66" xfId="0" applyFont="1" applyBorder="1" applyAlignment="1">
      <alignment vertical="top" wrapText="1"/>
    </xf>
    <xf numFmtId="0" fontId="5" fillId="0" borderId="27" xfId="43" applyFont="1" applyBorder="1" applyAlignment="1" quotePrefix="1">
      <alignment horizontal="center" vertical="top" wrapText="1"/>
      <protection/>
    </xf>
    <xf numFmtId="0" fontId="5" fillId="0" borderId="27" xfId="0" applyFont="1" applyBorder="1" applyAlignment="1">
      <alignment horizontal="center" vertical="top" wrapText="1"/>
    </xf>
    <xf numFmtId="14" fontId="5" fillId="0" borderId="76" xfId="0" applyNumberFormat="1" applyFont="1" applyBorder="1" applyAlignment="1">
      <alignment horizontal="center" wrapText="1"/>
    </xf>
    <xf numFmtId="0" fontId="5" fillId="0" borderId="27" xfId="43" applyBorder="1" applyAlignment="1" quotePrefix="1">
      <alignment horizontal="center" vertical="top" wrapText="1"/>
      <protection/>
    </xf>
    <xf numFmtId="0" fontId="5" fillId="0" borderId="85" xfId="43" applyNumberFormat="1" applyBorder="1" applyAlignment="1" quotePrefix="1">
      <alignment horizontal="center" vertical="top" wrapText="1"/>
      <protection/>
    </xf>
    <xf numFmtId="0" fontId="9" fillId="0" borderId="73" xfId="44" applyNumberFormat="1" applyBorder="1" applyAlignment="1" quotePrefix="1">
      <alignment horizontal="center" vertical="top" wrapText="1"/>
      <protection/>
    </xf>
    <xf numFmtId="0" fontId="9" fillId="0" borderId="86" xfId="44" applyNumberFormat="1" applyBorder="1" applyAlignment="1" quotePrefix="1">
      <alignment horizontal="center" vertical="top" wrapText="1"/>
      <protection/>
    </xf>
    <xf numFmtId="14" fontId="5" fillId="0" borderId="56" xfId="0" applyNumberFormat="1" applyFont="1" applyBorder="1" applyAlignment="1">
      <alignment horizontal="center" wrapText="1"/>
    </xf>
    <xf numFmtId="0" fontId="9" fillId="0" borderId="87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28" fillId="0" borderId="56" xfId="0" applyFont="1" applyBorder="1" applyAlignment="1">
      <alignment horizontal="center" wrapText="1"/>
    </xf>
    <xf numFmtId="0" fontId="5" fillId="24" borderId="23" xfId="41" applyFont="1" applyFill="1" applyBorder="1" applyAlignment="1" quotePrefix="1">
      <alignment horizontal="center" vertical="top" wrapText="1"/>
      <protection/>
    </xf>
    <xf numFmtId="0" fontId="5" fillId="24" borderId="28" xfId="41" applyFont="1" applyFill="1" applyBorder="1" applyAlignment="1" quotePrefix="1">
      <alignment horizontal="center" vertical="top" wrapText="1"/>
      <protection/>
    </xf>
    <xf numFmtId="0" fontId="9" fillId="0" borderId="79" xfId="44" applyBorder="1" applyAlignment="1" quotePrefix="1">
      <alignment horizontal="center" vertical="top" wrapText="1"/>
      <protection/>
    </xf>
    <xf numFmtId="0" fontId="9" fillId="0" borderId="86" xfId="44" applyBorder="1" applyAlignment="1" quotePrefix="1">
      <alignment horizontal="center" vertical="top" wrapText="1"/>
      <protection/>
    </xf>
    <xf numFmtId="0" fontId="9" fillId="0" borderId="88" xfId="44" applyBorder="1" applyAlignment="1" quotePrefix="1">
      <alignment horizontal="center" vertical="top" wrapText="1"/>
      <protection/>
    </xf>
    <xf numFmtId="0" fontId="0" fillId="0" borderId="89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5" fillId="0" borderId="32" xfId="42" applyBorder="1" applyAlignment="1" quotePrefix="1">
      <alignment horizontal="right" vertical="top" wrapText="1"/>
      <protection/>
    </xf>
    <xf numFmtId="0" fontId="0" fillId="0" borderId="91" xfId="0" applyBorder="1" applyAlignment="1">
      <alignment vertical="top" wrapText="1"/>
    </xf>
    <xf numFmtId="0" fontId="5" fillId="0" borderId="31" xfId="42" applyBorder="1" applyAlignment="1" quotePrefix="1">
      <alignment horizontal="right" vertical="top" wrapText="1"/>
      <protection/>
    </xf>
    <xf numFmtId="0" fontId="5" fillId="0" borderId="29" xfId="43" applyBorder="1" applyAlignment="1" quotePrefix="1">
      <alignment horizontal="center" vertical="top" wrapText="1"/>
      <protection/>
    </xf>
    <xf numFmtId="0" fontId="0" fillId="0" borderId="92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5" fillId="0" borderId="29" xfId="42" applyBorder="1" applyAlignment="1" quotePrefix="1">
      <alignment horizontal="right" vertical="top" wrapText="1"/>
      <protection/>
    </xf>
    <xf numFmtId="0" fontId="9" fillId="0" borderId="73" xfId="44" applyBorder="1" applyAlignment="1" quotePrefix="1">
      <alignment horizontal="center" vertical="top" wrapText="1"/>
      <protection/>
    </xf>
    <xf numFmtId="0" fontId="9" fillId="0" borderId="94" xfId="44" applyBorder="1" applyAlignment="1" quotePrefix="1">
      <alignment horizontal="center" vertical="top" wrapText="1"/>
      <protection/>
    </xf>
    <xf numFmtId="0" fontId="9" fillId="0" borderId="95" xfId="0" applyFont="1" applyBorder="1" applyAlignment="1">
      <alignment horizontal="center" wrapText="1"/>
    </xf>
    <xf numFmtId="0" fontId="5" fillId="0" borderId="38" xfId="41" applyFont="1" applyBorder="1" applyAlignment="1" quotePrefix="1">
      <alignment horizontal="center" vertical="top" wrapText="1"/>
      <protection/>
    </xf>
    <xf numFmtId="0" fontId="5" fillId="24" borderId="69" xfId="41" applyFont="1" applyFill="1" applyBorder="1" applyAlignment="1" quotePrefix="1">
      <alignment horizontal="center" vertical="top" wrapText="1"/>
      <protection/>
    </xf>
    <xf numFmtId="0" fontId="5" fillId="24" borderId="77" xfId="41" applyFont="1" applyFill="1" applyBorder="1" applyAlignment="1" quotePrefix="1">
      <alignment horizontal="center" vertical="top" wrapText="1"/>
      <protection/>
    </xf>
    <xf numFmtId="0" fontId="9" fillId="24" borderId="38" xfId="41" applyFill="1" applyBorder="1" applyAlignment="1" quotePrefix="1">
      <alignment horizontal="center" vertical="top" wrapText="1"/>
      <protection/>
    </xf>
    <xf numFmtId="0" fontId="9" fillId="24" borderId="77" xfId="41" applyFill="1" applyBorder="1" applyAlignment="1" quotePrefix="1">
      <alignment horizontal="center" vertical="top" wrapText="1"/>
      <protection/>
    </xf>
    <xf numFmtId="14" fontId="5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14" fontId="5" fillId="0" borderId="56" xfId="0" applyNumberFormat="1" applyFont="1" applyBorder="1" applyAlignment="1">
      <alignment horizontal="center" vertical="center" wrapText="1"/>
    </xf>
    <xf numFmtId="14" fontId="5" fillId="0" borderId="49" xfId="41" applyNumberFormat="1" applyFont="1" applyBorder="1" applyAlignment="1" quotePrefix="1">
      <alignment horizontal="center" vertical="center" wrapText="1"/>
      <protection/>
    </xf>
    <xf numFmtId="14" fontId="5" fillId="0" borderId="52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4" fontId="5" fillId="0" borderId="52" xfId="41" applyNumberFormat="1" applyFont="1" applyBorder="1" applyAlignment="1" quotePrefix="1">
      <alignment horizontal="center" vertical="center" wrapText="1"/>
      <protection/>
    </xf>
    <xf numFmtId="0" fontId="9" fillId="0" borderId="56" xfId="41" applyBorder="1" applyAlignment="1" quotePrefix="1">
      <alignment horizontal="center" vertical="center" wrapText="1"/>
      <protection/>
    </xf>
    <xf numFmtId="0" fontId="5" fillId="0" borderId="72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5" fillId="0" borderId="32" xfId="43" applyFont="1" applyBorder="1" applyAlignment="1" quotePrefix="1">
      <alignment horizontal="center" vertical="center" wrapText="1"/>
      <protection/>
    </xf>
    <xf numFmtId="0" fontId="5" fillId="0" borderId="28" xfId="43" applyFont="1" applyBorder="1" applyAlignment="1" quotePrefix="1">
      <alignment horizontal="center" vertical="center" wrapText="1"/>
      <protection/>
    </xf>
    <xf numFmtId="0" fontId="5" fillId="0" borderId="2" xfId="43" applyNumberFormat="1" applyFont="1" applyBorder="1" applyAlignment="1" quotePrefix="1">
      <alignment horizontal="center" vertical="center" wrapText="1"/>
      <protection/>
    </xf>
    <xf numFmtId="0" fontId="5" fillId="0" borderId="31" xfId="43" applyFont="1" applyBorder="1" applyAlignment="1" quotePrefix="1">
      <alignment horizontal="center" vertical="center" wrapText="1"/>
      <protection/>
    </xf>
    <xf numFmtId="0" fontId="5" fillId="0" borderId="29" xfId="43" applyFont="1" applyBorder="1" applyAlignment="1" quotePrefix="1">
      <alignment horizontal="center" vertical="center" wrapText="1"/>
      <protection/>
    </xf>
    <xf numFmtId="0" fontId="5" fillId="0" borderId="75" xfId="43" applyNumberFormat="1" applyFont="1" applyBorder="1" applyAlignment="1" quotePrefix="1">
      <alignment horizontal="center" vertical="center" wrapText="1"/>
      <protection/>
    </xf>
    <xf numFmtId="0" fontId="5" fillId="0" borderId="19" xfId="43" applyFont="1" applyBorder="1" applyAlignment="1" quotePrefix="1">
      <alignment horizontal="center" vertical="center" wrapText="1"/>
      <protection/>
    </xf>
    <xf numFmtId="0" fontId="5" fillId="25" borderId="19" xfId="43" applyFont="1" applyFill="1" applyBorder="1" applyAlignment="1" quotePrefix="1">
      <alignment horizontal="center" vertical="center" wrapText="1"/>
      <protection/>
    </xf>
    <xf numFmtId="0" fontId="5" fillId="25" borderId="28" xfId="43" applyFont="1" applyFill="1" applyBorder="1" applyAlignment="1" quotePrefix="1">
      <alignment horizontal="center" vertical="center" wrapText="1"/>
      <protection/>
    </xf>
    <xf numFmtId="0" fontId="0" fillId="0" borderId="11" xfId="0" applyBorder="1" applyAlignment="1">
      <alignment vertical="top" wrapText="1"/>
    </xf>
    <xf numFmtId="0" fontId="5" fillId="0" borderId="31" xfId="43" applyBorder="1" applyAlignment="1" quotePrefix="1">
      <alignment horizontal="center" vertical="top" wrapText="1"/>
      <protection/>
    </xf>
    <xf numFmtId="0" fontId="5" fillId="25" borderId="75" xfId="43" applyNumberFormat="1" applyFont="1" applyFill="1" applyBorder="1" applyAlignment="1" quotePrefix="1">
      <alignment horizontal="center" vertical="center" wrapText="1"/>
      <protection/>
    </xf>
    <xf numFmtId="0" fontId="5" fillId="0" borderId="80" xfId="43" applyNumberFormat="1" applyFont="1" applyBorder="1" applyAlignment="1" quotePrefix="1">
      <alignment horizontal="center" vertical="center" wrapText="1"/>
      <protection/>
    </xf>
    <xf numFmtId="0" fontId="5" fillId="0" borderId="25" xfId="43" applyFont="1" applyBorder="1" applyAlignment="1" quotePrefix="1">
      <alignment horizontal="center" vertical="center" wrapText="1"/>
      <protection/>
    </xf>
    <xf numFmtId="0" fontId="5" fillId="0" borderId="27" xfId="43" applyFont="1" applyBorder="1" applyAlignment="1" quotePrefix="1">
      <alignment horizontal="center" vertical="center" wrapText="1"/>
      <protection/>
    </xf>
    <xf numFmtId="0" fontId="5" fillId="0" borderId="85" xfId="43" applyNumberFormat="1" applyFont="1" applyBorder="1" applyAlignment="1" quotePrefix="1">
      <alignment horizontal="center" vertical="center" wrapText="1"/>
      <protection/>
    </xf>
    <xf numFmtId="0" fontId="9" fillId="0" borderId="79" xfId="44" applyBorder="1" applyAlignment="1" quotePrefix="1">
      <alignment horizontal="center" vertical="center" wrapText="1"/>
      <protection/>
    </xf>
    <xf numFmtId="0" fontId="9" fillId="0" borderId="88" xfId="44" applyBorder="1" applyAlignment="1" quotePrefix="1">
      <alignment horizontal="center" vertical="center" wrapText="1"/>
      <protection/>
    </xf>
    <xf numFmtId="0" fontId="9" fillId="0" borderId="86" xfId="44" applyBorder="1" applyAlignment="1" quotePrefix="1">
      <alignment horizontal="center" vertical="center" wrapText="1"/>
      <protection/>
    </xf>
    <xf numFmtId="0" fontId="5" fillId="0" borderId="73" xfId="0" applyFont="1" applyBorder="1" applyAlignment="1">
      <alignment horizontal="center" vertical="center" wrapText="1"/>
    </xf>
    <xf numFmtId="0" fontId="5" fillId="0" borderId="19" xfId="43" applyBorder="1" applyAlignment="1" quotePrefix="1">
      <alignment horizontal="center" vertical="center" wrapText="1"/>
      <protection/>
    </xf>
    <xf numFmtId="0" fontId="5" fillId="0" borderId="11" xfId="43" applyNumberFormat="1" applyBorder="1" applyAlignment="1" quotePrefix="1">
      <alignment horizontal="center" vertical="center" wrapText="1"/>
      <protection/>
    </xf>
    <xf numFmtId="0" fontId="5" fillId="0" borderId="12" xfId="43" applyNumberFormat="1" applyBorder="1" applyAlignment="1" quotePrefix="1">
      <alignment horizontal="center" vertical="center" wrapText="1"/>
      <protection/>
    </xf>
    <xf numFmtId="0" fontId="5" fillId="0" borderId="31" xfId="43" applyBorder="1" applyAlignment="1" quotePrefix="1">
      <alignment horizontal="center" vertical="center" wrapText="1"/>
      <protection/>
    </xf>
    <xf numFmtId="0" fontId="5" fillId="0" borderId="13" xfId="43" applyNumberFormat="1" applyBorder="1" applyAlignment="1" quotePrefix="1">
      <alignment horizontal="center" vertical="center" wrapText="1"/>
      <protection/>
    </xf>
    <xf numFmtId="0" fontId="5" fillId="0" borderId="29" xfId="43" applyBorder="1" applyAlignment="1" quotePrefix="1">
      <alignment horizontal="center" vertical="center" wrapText="1"/>
      <protection/>
    </xf>
    <xf numFmtId="0" fontId="5" fillId="0" borderId="25" xfId="43" applyBorder="1" applyAlignment="1" quotePrefix="1">
      <alignment horizontal="center" vertical="center" wrapText="1"/>
      <protection/>
    </xf>
    <xf numFmtId="0" fontId="5" fillId="0" borderId="27" xfId="43" applyBorder="1" applyAlignment="1" quotePrefix="1">
      <alignment horizontal="center" vertical="center" wrapText="1"/>
      <protection/>
    </xf>
    <xf numFmtId="0" fontId="5" fillId="0" borderId="75" xfId="43" applyNumberFormat="1" applyBorder="1" applyAlignment="1" quotePrefix="1">
      <alignment horizontal="center" vertical="center" wrapText="1"/>
      <protection/>
    </xf>
    <xf numFmtId="17" fontId="5" fillId="0" borderId="28" xfId="0" applyNumberFormat="1" applyFont="1" applyBorder="1" applyAlignment="1">
      <alignment horizontal="center" vertical="center" wrapText="1"/>
    </xf>
    <xf numFmtId="0" fontId="5" fillId="24" borderId="19" xfId="43" applyFill="1" applyBorder="1" applyAlignment="1" quotePrefix="1">
      <alignment horizontal="center" vertical="center" wrapText="1"/>
      <protection/>
    </xf>
    <xf numFmtId="0" fontId="5" fillId="24" borderId="28" xfId="43" applyFill="1" applyBorder="1" applyAlignment="1" quotePrefix="1">
      <alignment horizontal="center" vertical="center" wrapText="1"/>
      <protection/>
    </xf>
    <xf numFmtId="0" fontId="5" fillId="0" borderId="80" xfId="43" applyNumberFormat="1" applyBorder="1" applyAlignment="1" quotePrefix="1">
      <alignment horizontal="center" vertical="center" wrapText="1"/>
      <protection/>
    </xf>
    <xf numFmtId="0" fontId="5" fillId="0" borderId="81" xfId="43" applyNumberFormat="1" applyBorder="1" applyAlignment="1" quotePrefix="1">
      <alignment horizontal="center" vertical="center" wrapText="1"/>
      <protection/>
    </xf>
    <xf numFmtId="0" fontId="5" fillId="0" borderId="15" xfId="43" applyNumberFormat="1" applyBorder="1" applyAlignment="1" quotePrefix="1">
      <alignment horizontal="center" vertical="center" wrapText="1"/>
      <protection/>
    </xf>
    <xf numFmtId="0" fontId="5" fillId="0" borderId="16" xfId="43" applyNumberFormat="1" applyBorder="1" applyAlignment="1" quotePrefix="1">
      <alignment horizontal="center" vertical="center" wrapText="1"/>
      <protection/>
    </xf>
    <xf numFmtId="0" fontId="5" fillId="0" borderId="17" xfId="43" applyNumberFormat="1" applyBorder="1" applyAlignment="1" quotePrefix="1">
      <alignment horizontal="center" vertical="center" wrapText="1"/>
      <protection/>
    </xf>
    <xf numFmtId="0" fontId="5" fillId="0" borderId="0" xfId="43" applyBorder="1" applyAlignment="1" quotePrefix="1">
      <alignment horizontal="center" vertical="center" wrapText="1"/>
      <protection/>
    </xf>
    <xf numFmtId="0" fontId="5" fillId="0" borderId="85" xfId="43" applyNumberFormat="1" applyBorder="1" applyAlignment="1" quotePrefix="1">
      <alignment horizontal="center" vertical="center" wrapText="1"/>
      <protection/>
    </xf>
    <xf numFmtId="0" fontId="9" fillId="0" borderId="73" xfId="44" applyBorder="1" applyAlignment="1" quotePrefix="1">
      <alignment horizontal="center" vertical="center" wrapText="1"/>
      <protection/>
    </xf>
    <xf numFmtId="0" fontId="9" fillId="0" borderId="94" xfId="44" applyBorder="1" applyAlignment="1" quotePrefix="1">
      <alignment horizontal="center" vertical="center" wrapText="1"/>
      <protection/>
    </xf>
    <xf numFmtId="0" fontId="5" fillId="0" borderId="32" xfId="43" applyBorder="1" applyAlignment="1" quotePrefix="1">
      <alignment horizontal="center" vertical="center" wrapText="1"/>
      <protection/>
    </xf>
    <xf numFmtId="0" fontId="5" fillId="0" borderId="18" xfId="43" applyNumberFormat="1" applyBorder="1" applyAlignment="1" quotePrefix="1">
      <alignment horizontal="center" vertical="center" wrapText="1"/>
      <protection/>
    </xf>
    <xf numFmtId="0" fontId="5" fillId="0" borderId="13" xfId="43" applyBorder="1" applyAlignment="1" quotePrefix="1">
      <alignment horizontal="center" vertical="center" wrapText="1"/>
      <protection/>
    </xf>
    <xf numFmtId="0" fontId="5" fillId="0" borderId="2" xfId="43" applyBorder="1" applyAlignment="1" quotePrefix="1">
      <alignment horizontal="center" vertical="center" wrapText="1"/>
      <protection/>
    </xf>
    <xf numFmtId="0" fontId="5" fillId="0" borderId="82" xfId="43" applyNumberFormat="1" applyBorder="1" applyAlignment="1" quotePrefix="1">
      <alignment horizontal="center" vertical="center" wrapText="1"/>
      <protection/>
    </xf>
    <xf numFmtId="0" fontId="5" fillId="24" borderId="31" xfId="43" applyFill="1" applyBorder="1" applyAlignment="1" quotePrefix="1">
      <alignment horizontal="center" vertical="center" wrapText="1"/>
      <protection/>
    </xf>
    <xf numFmtId="0" fontId="5" fillId="24" borderId="11" xfId="43" applyNumberFormat="1" applyFill="1" applyBorder="1" applyAlignment="1" quotePrefix="1">
      <alignment horizontal="center" vertical="center" wrapText="1"/>
      <protection/>
    </xf>
    <xf numFmtId="0" fontId="5" fillId="0" borderId="20" xfId="43" applyBorder="1" applyAlignment="1" quotePrefix="1">
      <alignment horizontal="center" vertical="center" wrapText="1"/>
      <protection/>
    </xf>
    <xf numFmtId="0" fontId="5" fillId="25" borderId="28" xfId="43" applyFill="1" applyBorder="1" applyAlignment="1" quotePrefix="1">
      <alignment horizontal="center" vertical="center" wrapText="1"/>
      <protection/>
    </xf>
    <xf numFmtId="0" fontId="5" fillId="0" borderId="14" xfId="43" applyNumberFormat="1" applyBorder="1" applyAlignment="1" quotePrefix="1">
      <alignment horizontal="center" vertical="center" wrapText="1"/>
      <protection/>
    </xf>
    <xf numFmtId="0" fontId="9" fillId="0" borderId="19" xfId="44" applyBorder="1" applyAlignment="1" quotePrefix="1">
      <alignment horizontal="center" vertical="center" wrapText="1"/>
      <protection/>
    </xf>
    <xf numFmtId="0" fontId="9" fillId="0" borderId="75" xfId="44" applyBorder="1" applyAlignment="1" quotePrefix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3" xfId="44" applyNumberFormat="1" applyBorder="1" applyAlignment="1" quotePrefix="1">
      <alignment horizontal="center" vertical="center" wrapText="1"/>
      <protection/>
    </xf>
    <xf numFmtId="0" fontId="9" fillId="0" borderId="86" xfId="44" applyNumberFormat="1" applyBorder="1" applyAlignment="1" quotePrefix="1">
      <alignment horizontal="center" vertical="center" wrapText="1"/>
      <protection/>
    </xf>
    <xf numFmtId="0" fontId="5" fillId="24" borderId="23" xfId="41" applyFont="1" applyFill="1" applyBorder="1" applyAlignment="1" quotePrefix="1">
      <alignment horizontal="center" vertical="center" wrapText="1"/>
      <protection/>
    </xf>
    <xf numFmtId="0" fontId="5" fillId="0" borderId="69" xfId="41" applyFont="1" applyBorder="1" applyAlignment="1" quotePrefix="1">
      <alignment horizontal="center" vertical="center" wrapText="1"/>
      <protection/>
    </xf>
    <xf numFmtId="0" fontId="5" fillId="24" borderId="28" xfId="41" applyFont="1" applyFill="1" applyBorder="1" applyAlignment="1" quotePrefix="1">
      <alignment horizontal="center" vertical="center" wrapText="1"/>
      <protection/>
    </xf>
    <xf numFmtId="0" fontId="5" fillId="0" borderId="69" xfId="41" applyFont="1" applyBorder="1" applyAlignment="1">
      <alignment horizontal="center" vertical="center" wrapText="1"/>
      <protection/>
    </xf>
    <xf numFmtId="0" fontId="5" fillId="0" borderId="20" xfId="43" applyFont="1" applyBorder="1" applyAlignment="1" quotePrefix="1">
      <alignment horizontal="center" vertical="center" wrapText="1"/>
      <protection/>
    </xf>
    <xf numFmtId="0" fontId="5" fillId="0" borderId="69" xfId="0" applyFont="1" applyBorder="1" applyAlignment="1">
      <alignment horizontal="center" vertical="center" wrapText="1"/>
    </xf>
    <xf numFmtId="0" fontId="9" fillId="0" borderId="79" xfId="44" applyFont="1" applyBorder="1" applyAlignment="1" quotePrefix="1">
      <alignment horizontal="center" vertical="center" wrapText="1"/>
      <protection/>
    </xf>
    <xf numFmtId="0" fontId="9" fillId="0" borderId="86" xfId="44" applyFont="1" applyBorder="1" applyAlignment="1" quotePrefix="1">
      <alignment horizontal="center" vertical="center" wrapText="1"/>
      <protection/>
    </xf>
    <xf numFmtId="0" fontId="5" fillId="24" borderId="69" xfId="41" applyFont="1" applyFill="1" applyBorder="1" applyAlignment="1" quotePrefix="1">
      <alignment horizontal="center" vertical="center" wrapText="1"/>
      <protection/>
    </xf>
    <xf numFmtId="0" fontId="5" fillId="0" borderId="28" xfId="41" applyFont="1" applyBorder="1" applyAlignment="1" quotePrefix="1">
      <alignment horizontal="center" vertical="center" wrapText="1"/>
      <protection/>
    </xf>
    <xf numFmtId="0" fontId="5" fillId="24" borderId="38" xfId="41" applyFont="1" applyFill="1" applyBorder="1" applyAlignment="1" quotePrefix="1">
      <alignment horizontal="center" vertical="center" wrapText="1"/>
      <protection/>
    </xf>
    <xf numFmtId="0" fontId="5" fillId="24" borderId="77" xfId="41" applyFont="1" applyFill="1" applyBorder="1" applyAlignment="1" quotePrefix="1">
      <alignment horizontal="center" vertical="center" wrapText="1"/>
      <protection/>
    </xf>
    <xf numFmtId="0" fontId="5" fillId="0" borderId="38" xfId="41" applyFont="1" applyBorder="1" applyAlignment="1" quotePrefix="1">
      <alignment horizontal="center" vertical="center" wrapText="1"/>
      <protection/>
    </xf>
    <xf numFmtId="0" fontId="9" fillId="0" borderId="73" xfId="41" applyBorder="1" applyAlignment="1" quotePrefix="1">
      <alignment horizontal="center" vertical="center" wrapText="1"/>
      <protection/>
    </xf>
    <xf numFmtId="0" fontId="9" fillId="0" borderId="70" xfId="44" applyFont="1" applyBorder="1" applyAlignment="1" quotePrefix="1">
      <alignment horizontal="center" vertical="center" wrapText="1"/>
      <protection/>
    </xf>
    <xf numFmtId="0" fontId="5" fillId="0" borderId="71" xfId="0" applyFont="1" applyBorder="1" applyAlignment="1">
      <alignment horizontal="center" vertical="center" wrapText="1"/>
    </xf>
    <xf numFmtId="0" fontId="8" fillId="0" borderId="0" xfId="36" applyAlignment="1" quotePrefix="1">
      <alignment horizontal="center" vertical="center" wrapText="1"/>
      <protection/>
    </xf>
    <xf numFmtId="0" fontId="8" fillId="0" borderId="0" xfId="37" applyAlignment="1">
      <alignment horizontal="center" vertical="center" wrapText="1"/>
      <protection/>
    </xf>
    <xf numFmtId="0" fontId="8" fillId="0" borderId="0" xfId="36" applyAlignment="1">
      <alignment vertical="center" wrapText="1"/>
      <protection/>
    </xf>
    <xf numFmtId="0" fontId="30" fillId="0" borderId="0" xfId="36" applyFont="1" applyAlignment="1" quotePrefix="1">
      <alignment horizontal="left" vertical="center" wrapText="1"/>
      <protection/>
    </xf>
    <xf numFmtId="0" fontId="8" fillId="0" borderId="0" xfId="36" applyAlignment="1">
      <alignment horizontal="left" vertical="center" wrapText="1"/>
      <protection/>
    </xf>
    <xf numFmtId="0" fontId="8" fillId="0" borderId="0" xfId="37" applyAlignment="1">
      <alignment horizontal="right" vertical="center" wrapText="1"/>
      <protection/>
    </xf>
    <xf numFmtId="0" fontId="7" fillId="0" borderId="0" xfId="45" applyAlignment="1">
      <alignment horizontal="left" vertical="center" wrapText="1"/>
      <protection/>
    </xf>
    <xf numFmtId="0" fontId="5" fillId="0" borderId="69" xfId="43" applyBorder="1" applyAlignment="1" quotePrefix="1">
      <alignment horizontal="center" vertical="center" wrapText="1"/>
      <protection/>
    </xf>
    <xf numFmtId="0" fontId="5" fillId="0" borderId="96" xfId="43" applyNumberFormat="1" applyBorder="1" applyAlignment="1" quotePrefix="1">
      <alignment horizontal="center" vertical="center" wrapText="1"/>
      <protection/>
    </xf>
    <xf numFmtId="0" fontId="5" fillId="0" borderId="0" xfId="43" applyNumberFormat="1" applyBorder="1" applyAlignment="1" quotePrefix="1">
      <alignment horizontal="center" vertical="center" wrapText="1"/>
      <protection/>
    </xf>
    <xf numFmtId="0" fontId="10" fillId="0" borderId="0" xfId="39" applyAlignment="1" quotePrefix="1">
      <alignment vertical="top" wrapText="1"/>
      <protection/>
    </xf>
    <xf numFmtId="0" fontId="10" fillId="0" borderId="0" xfId="39" applyAlignment="1">
      <alignment vertical="top" wrapText="1"/>
      <protection/>
    </xf>
    <xf numFmtId="0" fontId="0" fillId="0" borderId="97" xfId="0" applyBorder="1" applyAlignment="1">
      <alignment wrapText="1"/>
    </xf>
    <xf numFmtId="0" fontId="0" fillId="0" borderId="98" xfId="0" applyBorder="1" applyAlignment="1">
      <alignment wrapText="1"/>
    </xf>
    <xf numFmtId="0" fontId="5" fillId="0" borderId="75" xfId="43" applyBorder="1" applyAlignment="1">
      <alignment horizontal="center" vertical="top" wrapText="1"/>
      <protection/>
    </xf>
    <xf numFmtId="0" fontId="9" fillId="0" borderId="13" xfId="41" applyBorder="1" applyAlignment="1">
      <alignment horizontal="left" vertical="top" wrapText="1"/>
      <protection/>
    </xf>
    <xf numFmtId="0" fontId="0" fillId="0" borderId="75" xfId="0" applyBorder="1" applyAlignment="1">
      <alignment horizontal="left" vertical="top" wrapText="1"/>
    </xf>
    <xf numFmtId="0" fontId="9" fillId="0" borderId="19" xfId="44" applyBorder="1" applyAlignment="1" quotePrefix="1">
      <alignment horizontal="center" vertical="top" wrapText="1"/>
      <protection/>
    </xf>
    <xf numFmtId="0" fontId="9" fillId="0" borderId="11" xfId="44" applyBorder="1" applyAlignment="1">
      <alignment horizontal="center" vertical="top" wrapText="1"/>
      <protection/>
    </xf>
    <xf numFmtId="0" fontId="9" fillId="0" borderId="75" xfId="44" applyBorder="1" applyAlignment="1">
      <alignment horizontal="center" vertical="top" wrapText="1"/>
      <protection/>
    </xf>
    <xf numFmtId="0" fontId="5" fillId="0" borderId="19" xfId="42" applyBorder="1" applyAlignment="1" quotePrefix="1">
      <alignment horizontal="right" vertical="top" wrapText="1"/>
      <protection/>
    </xf>
    <xf numFmtId="0" fontId="5" fillId="0" borderId="22" xfId="42" applyBorder="1" applyAlignment="1" quotePrefix="1">
      <alignment horizontal="right" vertical="top" wrapText="1"/>
      <protection/>
    </xf>
    <xf numFmtId="0" fontId="0" fillId="0" borderId="81" xfId="0" applyBorder="1" applyAlignment="1">
      <alignment vertical="top" wrapText="1"/>
    </xf>
    <xf numFmtId="0" fontId="5" fillId="0" borderId="19" xfId="43" applyFont="1" applyBorder="1" applyAlignment="1" quotePrefix="1">
      <alignment horizontal="center" vertical="top" wrapText="1"/>
      <protection/>
    </xf>
    <xf numFmtId="0" fontId="5" fillId="0" borderId="11" xfId="43" applyFont="1" applyBorder="1" applyAlignment="1">
      <alignment horizontal="center" vertical="top" wrapText="1"/>
      <protection/>
    </xf>
    <xf numFmtId="0" fontId="5" fillId="0" borderId="75" xfId="43" applyFont="1" applyBorder="1" applyAlignment="1">
      <alignment horizontal="center" vertical="top" wrapText="1"/>
      <protection/>
    </xf>
    <xf numFmtId="0" fontId="5" fillId="0" borderId="13" xfId="42" applyBorder="1" applyAlignment="1" quotePrefix="1">
      <alignment horizontal="right" vertical="top" wrapText="1"/>
      <protection/>
    </xf>
    <xf numFmtId="0" fontId="0" fillId="0" borderId="75" xfId="0" applyBorder="1" applyAlignment="1">
      <alignment vertical="top" wrapText="1"/>
    </xf>
    <xf numFmtId="0" fontId="5" fillId="0" borderId="19" xfId="43" applyBorder="1" applyAlignment="1" quotePrefix="1">
      <alignment horizontal="center" vertical="top" wrapText="1"/>
      <protection/>
    </xf>
    <xf numFmtId="0" fontId="5" fillId="0" borderId="11" xfId="43" applyBorder="1" applyAlignment="1">
      <alignment horizontal="center" vertical="top" wrapText="1"/>
      <protection/>
    </xf>
    <xf numFmtId="0" fontId="5" fillId="0" borderId="89" xfId="43" applyFont="1" applyBorder="1" applyAlignment="1">
      <alignment horizontal="center" vertical="top" wrapText="1"/>
      <protection/>
    </xf>
    <xf numFmtId="0" fontId="5" fillId="0" borderId="99" xfId="43" applyFont="1" applyBorder="1" applyAlignment="1">
      <alignment horizontal="center" vertical="top" wrapText="1"/>
      <protection/>
    </xf>
    <xf numFmtId="0" fontId="0" fillId="0" borderId="99" xfId="0" applyBorder="1" applyAlignment="1">
      <alignment vertical="top" wrapText="1"/>
    </xf>
    <xf numFmtId="0" fontId="5" fillId="0" borderId="29" xfId="43" applyFont="1" applyBorder="1" applyAlignment="1" quotePrefix="1">
      <alignment horizontal="center" vertical="top" wrapText="1"/>
      <protection/>
    </xf>
    <xf numFmtId="0" fontId="5" fillId="0" borderId="92" xfId="43" applyFont="1" applyBorder="1" applyAlignment="1">
      <alignment horizontal="center" vertical="top" wrapText="1"/>
      <protection/>
    </xf>
    <xf numFmtId="0" fontId="5" fillId="0" borderId="81" xfId="43" applyFont="1" applyBorder="1" applyAlignment="1">
      <alignment horizontal="center" vertical="top" wrapText="1"/>
      <protection/>
    </xf>
    <xf numFmtId="0" fontId="5" fillId="0" borderId="24" xfId="42" applyBorder="1" applyAlignment="1" quotePrefix="1">
      <alignment horizontal="right" vertical="top" wrapText="1"/>
      <protection/>
    </xf>
    <xf numFmtId="0" fontId="0" fillId="0" borderId="99" xfId="0" applyBorder="1" applyAlignment="1">
      <alignment wrapText="1"/>
    </xf>
    <xf numFmtId="0" fontId="5" fillId="0" borderId="31" xfId="43" applyFont="1" applyBorder="1" applyAlignment="1" quotePrefix="1">
      <alignment horizontal="center" vertical="top" wrapText="1"/>
      <protection/>
    </xf>
    <xf numFmtId="0" fontId="5" fillId="24" borderId="19" xfId="43" applyFont="1" applyFill="1" applyBorder="1" applyAlignment="1" quotePrefix="1">
      <alignment horizontal="center" vertical="center" wrapText="1"/>
      <protection/>
    </xf>
    <xf numFmtId="0" fontId="5" fillId="24" borderId="28" xfId="43" applyFont="1" applyFill="1" applyBorder="1" applyAlignment="1" quotePrefix="1">
      <alignment horizontal="center" vertical="center" wrapText="1"/>
      <protection/>
    </xf>
    <xf numFmtId="0" fontId="5" fillId="24" borderId="75" xfId="43" applyNumberFormat="1" applyFont="1" applyFill="1" applyBorder="1" applyAlignment="1" quotePrefix="1">
      <alignment horizontal="center" vertical="center" wrapText="1"/>
      <protection/>
    </xf>
    <xf numFmtId="0" fontId="10" fillId="0" borderId="0" xfId="39" applyAlignment="1" quotePrefix="1">
      <alignment horizontal="center" vertical="top" wrapText="1"/>
      <protection/>
    </xf>
    <xf numFmtId="0" fontId="10" fillId="0" borderId="0" xfId="39" applyAlignment="1">
      <alignment horizontal="center" vertical="top" wrapText="1"/>
      <protection/>
    </xf>
    <xf numFmtId="0" fontId="1" fillId="0" borderId="25" xfId="40" applyFont="1" applyBorder="1" applyAlignment="1" quotePrefix="1">
      <alignment horizontal="center" vertical="center" wrapText="1"/>
      <protection/>
    </xf>
    <xf numFmtId="0" fontId="31" fillId="0" borderId="85" xfId="0" applyFont="1" applyBorder="1" applyAlignment="1">
      <alignment wrapText="1"/>
    </xf>
    <xf numFmtId="0" fontId="1" fillId="0" borderId="33" xfId="40" applyFont="1" applyBorder="1" applyAlignment="1" quotePrefix="1">
      <alignment horizontal="center" vertical="center" wrapText="1"/>
      <protection/>
    </xf>
    <xf numFmtId="0" fontId="1" fillId="0" borderId="30" xfId="40" applyFont="1" applyBorder="1" applyAlignment="1">
      <alignment horizontal="center" vertical="center" wrapText="1"/>
      <protection/>
    </xf>
    <xf numFmtId="0" fontId="1" fillId="0" borderId="100" xfId="40" applyFont="1" applyBorder="1" applyAlignment="1">
      <alignment horizontal="center" vertical="center" wrapText="1"/>
      <protection/>
    </xf>
    <xf numFmtId="0" fontId="5" fillId="0" borderId="101" xfId="42" applyBorder="1" applyAlignment="1" quotePrefix="1">
      <alignment horizontal="right" vertical="top" wrapText="1"/>
      <protection/>
    </xf>
    <xf numFmtId="0" fontId="0" fillId="0" borderId="102" xfId="0" applyBorder="1" applyAlignment="1">
      <alignment wrapText="1"/>
    </xf>
    <xf numFmtId="0" fontId="5" fillId="0" borderId="32" xfId="43" applyFont="1" applyBorder="1" applyAlignment="1" quotePrefix="1">
      <alignment horizontal="center" vertical="top" wrapText="1"/>
      <protection/>
    </xf>
    <xf numFmtId="0" fontId="5" fillId="0" borderId="84" xfId="43" applyFont="1" applyBorder="1" applyAlignment="1">
      <alignment horizontal="center" vertical="top" wrapText="1"/>
      <protection/>
    </xf>
    <xf numFmtId="0" fontId="5" fillId="0" borderId="102" xfId="43" applyFont="1" applyBorder="1" applyAlignment="1">
      <alignment horizontal="center" vertical="top" wrapText="1"/>
      <protection/>
    </xf>
    <xf numFmtId="0" fontId="9" fillId="0" borderId="103" xfId="41" applyBorder="1" applyAlignment="1" quotePrefix="1">
      <alignment horizontal="center" vertical="top" wrapText="1"/>
      <protection/>
    </xf>
    <xf numFmtId="0" fontId="30" fillId="0" borderId="0" xfId="37" applyFont="1" applyAlignment="1">
      <alignment horizontal="center" vertical="top" wrapText="1"/>
      <protection/>
    </xf>
    <xf numFmtId="0" fontId="1" fillId="0" borderId="25" xfId="40" applyFont="1" applyBorder="1" applyAlignment="1">
      <alignment horizontal="center" vertical="center" wrapText="1"/>
      <protection/>
    </xf>
    <xf numFmtId="0" fontId="1" fillId="0" borderId="104" xfId="40" applyFont="1" applyBorder="1" applyAlignment="1">
      <alignment horizontal="center" vertical="center" wrapText="1"/>
      <protection/>
    </xf>
    <xf numFmtId="0" fontId="3" fillId="0" borderId="105" xfId="0" applyFont="1" applyBorder="1" applyAlignment="1">
      <alignment wrapText="1"/>
    </xf>
    <xf numFmtId="0" fontId="9" fillId="0" borderId="106" xfId="41" applyBorder="1" applyAlignment="1" quotePrefix="1">
      <alignment horizontal="center" vertical="top" wrapText="1"/>
      <protection/>
    </xf>
    <xf numFmtId="0" fontId="5" fillId="0" borderId="84" xfId="42" applyBorder="1" applyAlignment="1" quotePrefix="1">
      <alignment horizontal="right" vertical="top" wrapText="1"/>
      <protection/>
    </xf>
    <xf numFmtId="0" fontId="5" fillId="0" borderId="89" xfId="42" applyBorder="1" applyAlignment="1" quotePrefix="1">
      <alignment horizontal="right" vertical="top" wrapText="1"/>
      <protection/>
    </xf>
    <xf numFmtId="0" fontId="5" fillId="0" borderId="92" xfId="42" applyBorder="1" applyAlignment="1" quotePrefix="1">
      <alignment horizontal="right" vertical="top" wrapText="1"/>
      <protection/>
    </xf>
    <xf numFmtId="0" fontId="5" fillId="0" borderId="11" xfId="42" applyBorder="1" applyAlignment="1" quotePrefix="1">
      <alignment horizontal="right" vertical="top" wrapText="1"/>
      <protection/>
    </xf>
    <xf numFmtId="0" fontId="9" fillId="0" borderId="11" xfId="41" applyBorder="1" applyAlignment="1">
      <alignment horizontal="left" vertical="top" wrapText="1"/>
      <protection/>
    </xf>
    <xf numFmtId="0" fontId="9" fillId="0" borderId="57" xfId="41" applyBorder="1" applyAlignment="1" quotePrefix="1">
      <alignment horizontal="center" vertical="top" wrapText="1"/>
      <protection/>
    </xf>
    <xf numFmtId="0" fontId="9" fillId="0" borderId="107" xfId="41" applyBorder="1" applyAlignment="1" quotePrefix="1">
      <alignment horizontal="left" vertical="top" wrapText="1"/>
      <protection/>
    </xf>
    <xf numFmtId="0" fontId="0" fillId="0" borderId="108" xfId="0" applyBorder="1" applyAlignment="1">
      <alignment vertical="top" wrapText="1"/>
    </xf>
    <xf numFmtId="0" fontId="1" fillId="0" borderId="94" xfId="40" applyFont="1" applyBorder="1" applyAlignment="1">
      <alignment horizontal="center" vertical="center" wrapText="1"/>
      <protection/>
    </xf>
    <xf numFmtId="0" fontId="3" fillId="0" borderId="86" xfId="0" applyFont="1" applyBorder="1" applyAlignment="1">
      <alignment wrapText="1"/>
    </xf>
    <xf numFmtId="0" fontId="9" fillId="0" borderId="94" xfId="41" applyBorder="1" applyAlignment="1" quotePrefix="1">
      <alignment horizontal="center" vertical="top" wrapText="1"/>
      <protection/>
    </xf>
    <xf numFmtId="0" fontId="9" fillId="0" borderId="98" xfId="41" applyBorder="1" applyAlignment="1" quotePrefix="1">
      <alignment horizontal="center" vertical="top" wrapText="1"/>
      <protection/>
    </xf>
    <xf numFmtId="0" fontId="5" fillId="0" borderId="109" xfId="42" applyBorder="1" applyAlignment="1" quotePrefix="1">
      <alignment horizontal="right" vertical="top" wrapText="1"/>
      <protection/>
    </xf>
    <xf numFmtId="0" fontId="0" fillId="0" borderId="110" xfId="0" applyBorder="1" applyAlignment="1">
      <alignment wrapText="1"/>
    </xf>
    <xf numFmtId="0" fontId="5" fillId="0" borderId="12" xfId="42" applyBorder="1" applyAlignment="1" quotePrefix="1">
      <alignment horizontal="right" vertical="top" wrapText="1"/>
      <protection/>
    </xf>
    <xf numFmtId="0" fontId="0" fillId="0" borderId="85" xfId="0" applyBorder="1" applyAlignment="1">
      <alignment vertical="top" wrapText="1"/>
    </xf>
    <xf numFmtId="0" fontId="9" fillId="0" borderId="94" xfId="41" applyBorder="1" applyAlignment="1">
      <alignment horizontal="left" vertical="top" wrapText="1"/>
      <protection/>
    </xf>
    <xf numFmtId="0" fontId="0" fillId="0" borderId="86" xfId="0" applyBorder="1" applyAlignment="1">
      <alignment horizontal="left" vertical="top" wrapText="1"/>
    </xf>
    <xf numFmtId="0" fontId="5" fillId="0" borderId="96" xfId="42" applyBorder="1" applyAlignment="1" quotePrefix="1">
      <alignment horizontal="right" vertical="top" wrapText="1"/>
      <protection/>
    </xf>
    <xf numFmtId="0" fontId="0" fillId="0" borderId="80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9" fillId="0" borderId="111" xfId="41" applyBorder="1" applyAlignment="1" quotePrefix="1">
      <alignment horizontal="center" vertical="top" wrapText="1"/>
      <protection/>
    </xf>
    <xf numFmtId="0" fontId="9" fillId="0" borderId="112" xfId="41" applyBorder="1" applyAlignment="1" quotePrefix="1">
      <alignment horizontal="center" vertical="top" wrapText="1"/>
      <protection/>
    </xf>
    <xf numFmtId="0" fontId="7" fillId="0" borderId="0" xfId="45" applyBorder="1" applyAlignment="1" quotePrefix="1">
      <alignment horizontal="left" vertical="top" wrapText="1"/>
      <protection/>
    </xf>
    <xf numFmtId="0" fontId="7" fillId="0" borderId="0" xfId="45" applyBorder="1" applyAlignment="1">
      <alignment horizontal="left" vertical="top" wrapText="1"/>
      <protection/>
    </xf>
    <xf numFmtId="0" fontId="9" fillId="0" borderId="94" xfId="41" applyBorder="1" applyAlignment="1" quotePrefix="1">
      <alignment horizontal="left" vertical="top" wrapText="1"/>
      <protection/>
    </xf>
    <xf numFmtId="0" fontId="0" fillId="0" borderId="0" xfId="0" applyAlignment="1">
      <alignment horizontal="right" wrapText="1"/>
    </xf>
    <xf numFmtId="0" fontId="8" fillId="0" borderId="65" xfId="36" applyFont="1" applyBorder="1" applyAlignment="1">
      <alignment horizontal="center" vertical="top" wrapText="1"/>
      <protection/>
    </xf>
    <xf numFmtId="0" fontId="8" fillId="0" borderId="59" xfId="36" applyFont="1" applyBorder="1" applyAlignment="1">
      <alignment horizontal="center" vertical="top" wrapText="1"/>
      <protection/>
    </xf>
    <xf numFmtId="0" fontId="8" fillId="0" borderId="6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49" fontId="27" fillId="0" borderId="113" xfId="36" applyNumberFormat="1" applyFont="1" applyBorder="1" applyAlignment="1">
      <alignment horizontal="center" wrapText="1"/>
      <protection/>
    </xf>
    <xf numFmtId="49" fontId="27" fillId="0" borderId="114" xfId="36" applyNumberFormat="1" applyFont="1" applyBorder="1" applyAlignment="1">
      <alignment horizontal="center" wrapText="1"/>
      <protection/>
    </xf>
    <xf numFmtId="49" fontId="27" fillId="0" borderId="72" xfId="36" applyNumberFormat="1" applyFont="1" applyBorder="1" applyAlignment="1">
      <alignment horizontal="center" wrapText="1"/>
      <protection/>
    </xf>
    <xf numFmtId="0" fontId="9" fillId="0" borderId="111" xfId="41" applyBorder="1" applyAlignment="1" quotePrefix="1">
      <alignment horizontal="left" vertical="top" wrapText="1"/>
      <protection/>
    </xf>
    <xf numFmtId="0" fontId="0" fillId="0" borderId="115" xfId="0" applyBorder="1" applyAlignment="1">
      <alignment vertical="top" wrapText="1"/>
    </xf>
    <xf numFmtId="0" fontId="9" fillId="0" borderId="73" xfId="41" applyBorder="1" applyAlignment="1">
      <alignment horizontal="left" vertical="top" wrapText="1"/>
      <protection/>
    </xf>
    <xf numFmtId="0" fontId="0" fillId="0" borderId="73" xfId="0" applyBorder="1" applyAlignment="1">
      <alignment vertical="top" wrapText="1"/>
    </xf>
    <xf numFmtId="0" fontId="5" fillId="0" borderId="28" xfId="42" applyBorder="1" applyAlignment="1" quotePrefix="1">
      <alignment horizontal="right" vertical="top" wrapText="1"/>
      <protection/>
    </xf>
    <xf numFmtId="0" fontId="0" fillId="0" borderId="28" xfId="0" applyBorder="1" applyAlignment="1">
      <alignment vertical="top" wrapText="1"/>
    </xf>
    <xf numFmtId="0" fontId="9" fillId="0" borderId="23" xfId="41" applyBorder="1" applyAlignment="1" quotePrefix="1">
      <alignment horizontal="center" vertical="top" wrapText="1"/>
      <protection/>
    </xf>
    <xf numFmtId="0" fontId="9" fillId="0" borderId="116" xfId="41" applyBorder="1" applyAlignment="1" quotePrefix="1">
      <alignment horizontal="center" vertical="top" wrapText="1"/>
      <protection/>
    </xf>
    <xf numFmtId="0" fontId="9" fillId="0" borderId="117" xfId="41" applyBorder="1" applyAlignment="1" quotePrefix="1">
      <alignment horizontal="center" vertical="top" wrapText="1"/>
      <protection/>
    </xf>
    <xf numFmtId="0" fontId="5" fillId="0" borderId="24" xfId="41" applyFont="1" applyBorder="1" applyAlignment="1">
      <alignment horizontal="right" vertical="top" wrapText="1"/>
      <protection/>
    </xf>
    <xf numFmtId="0" fontId="5" fillId="0" borderId="90" xfId="41" applyFont="1" applyBorder="1" applyAlignment="1" quotePrefix="1">
      <alignment horizontal="right" vertical="top" wrapText="1"/>
      <protection/>
    </xf>
    <xf numFmtId="0" fontId="5" fillId="0" borderId="23" xfId="41" applyFont="1" applyBorder="1" applyAlignment="1">
      <alignment horizontal="right" vertical="top" wrapText="1"/>
      <protection/>
    </xf>
    <xf numFmtId="0" fontId="5" fillId="0" borderId="118" xfId="41" applyFont="1" applyBorder="1" applyAlignment="1" quotePrefix="1">
      <alignment horizontal="right" vertical="top" wrapText="1"/>
      <protection/>
    </xf>
    <xf numFmtId="0" fontId="9" fillId="0" borderId="119" xfId="41" applyBorder="1" applyAlignment="1" quotePrefix="1">
      <alignment horizontal="center" vertical="top" wrapText="1"/>
      <protection/>
    </xf>
    <xf numFmtId="0" fontId="5" fillId="0" borderId="120" xfId="41" applyFont="1" applyBorder="1" applyAlignment="1">
      <alignment horizontal="right" vertical="top" wrapText="1"/>
      <protection/>
    </xf>
    <xf numFmtId="0" fontId="5" fillId="0" borderId="121" xfId="41" applyFont="1" applyBorder="1" applyAlignment="1" quotePrefix="1">
      <alignment horizontal="right" vertical="top" wrapText="1"/>
      <protection/>
    </xf>
    <xf numFmtId="0" fontId="9" fillId="0" borderId="97" xfId="41" applyBorder="1" applyAlignment="1" quotePrefix="1">
      <alignment horizontal="center" vertical="top" wrapText="1"/>
      <protection/>
    </xf>
    <xf numFmtId="0" fontId="0" fillId="0" borderId="80" xfId="0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85" xfId="0" applyBorder="1" applyAlignment="1">
      <alignment horizontal="right" vertical="top" wrapText="1"/>
    </xf>
    <xf numFmtId="0" fontId="6" fillId="0" borderId="0" xfId="34" applyFont="1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8"/>
  <sheetViews>
    <sheetView zoomScalePageLayoutView="0" workbookViewId="0" topLeftCell="A628">
      <selection activeCell="C133" sqref="C133"/>
    </sheetView>
  </sheetViews>
  <sheetFormatPr defaultColWidth="9.140625" defaultRowHeight="15"/>
  <cols>
    <col min="1" max="1" width="12.00390625" style="1" customWidth="1"/>
    <col min="2" max="2" width="27.140625" style="1" customWidth="1"/>
    <col min="3" max="3" width="14.28125" style="1" customWidth="1"/>
    <col min="4" max="4" width="6.28125" style="1" hidden="1" customWidth="1"/>
    <col min="5" max="5" width="4.28125" style="1" hidden="1" customWidth="1"/>
    <col min="6" max="6" width="0.13671875" style="1" hidden="1" customWidth="1"/>
    <col min="7" max="7" width="2.00390625" style="1" hidden="1" customWidth="1"/>
    <col min="8" max="8" width="14.57421875" style="1" hidden="1" customWidth="1"/>
    <col min="9" max="9" width="15.7109375" style="18" customWidth="1"/>
    <col min="10" max="10" width="17.00390625" style="18" customWidth="1"/>
    <col min="11" max="11" width="12.57421875" style="1" customWidth="1"/>
    <col min="12" max="12" width="0.2890625" style="1" customWidth="1"/>
    <col min="13" max="13" width="0.13671875" style="1" customWidth="1"/>
    <col min="14" max="16384" width="9.140625" style="1" customWidth="1"/>
  </cols>
  <sheetData>
    <row r="1" ht="12" customHeight="1">
      <c r="K1" s="2"/>
    </row>
    <row r="2" spans="1:12" ht="30" customHeight="1">
      <c r="A2" s="142" t="s">
        <v>1750</v>
      </c>
      <c r="B2" s="143"/>
      <c r="C2" s="143"/>
      <c r="D2" s="143"/>
      <c r="E2" s="143"/>
      <c r="F2" s="143"/>
      <c r="G2" s="143"/>
      <c r="H2" s="143"/>
      <c r="I2" s="143"/>
      <c r="J2" s="143"/>
      <c r="K2" s="25"/>
      <c r="L2" s="25"/>
    </row>
    <row r="3" spans="1:12" ht="18.75" customHeight="1">
      <c r="A3" s="382" t="s">
        <v>46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0" ht="33" customHeight="1">
      <c r="A4" s="384" t="s">
        <v>47</v>
      </c>
      <c r="B4" s="385"/>
      <c r="C4" s="27" t="s">
        <v>48</v>
      </c>
      <c r="D4" s="386" t="s">
        <v>49</v>
      </c>
      <c r="E4" s="387"/>
      <c r="F4" s="387"/>
      <c r="G4" s="388"/>
      <c r="H4" s="26" t="s">
        <v>50</v>
      </c>
      <c r="I4" s="28" t="s">
        <v>1218</v>
      </c>
      <c r="J4" s="29" t="s">
        <v>1222</v>
      </c>
    </row>
    <row r="5" spans="1:10" ht="13.5" customHeight="1">
      <c r="A5" s="85" t="s">
        <v>51</v>
      </c>
      <c r="B5" s="53"/>
      <c r="C5" s="53"/>
      <c r="D5" s="53"/>
      <c r="E5" s="53"/>
      <c r="F5" s="53"/>
      <c r="G5" s="53"/>
      <c r="H5" s="53"/>
      <c r="I5" s="53"/>
      <c r="J5" s="394"/>
    </row>
    <row r="6" spans="1:11" ht="12" customHeight="1">
      <c r="A6" s="389" t="s">
        <v>52</v>
      </c>
      <c r="B6" s="390"/>
      <c r="C6" s="40">
        <v>217.9</v>
      </c>
      <c r="D6" s="391" t="s">
        <v>53</v>
      </c>
      <c r="E6" s="392"/>
      <c r="F6" s="392"/>
      <c r="G6" s="393"/>
      <c r="H6" s="32" t="s">
        <v>53</v>
      </c>
      <c r="I6" s="33" t="s">
        <v>1219</v>
      </c>
      <c r="J6" s="34">
        <v>40299</v>
      </c>
      <c r="K6" s="1">
        <v>1</v>
      </c>
    </row>
    <row r="7" spans="1:11" ht="12" customHeight="1">
      <c r="A7" s="376" t="s">
        <v>54</v>
      </c>
      <c r="B7" s="377"/>
      <c r="C7" s="40">
        <v>97.7</v>
      </c>
      <c r="D7" s="378" t="s">
        <v>55</v>
      </c>
      <c r="E7" s="370"/>
      <c r="F7" s="370"/>
      <c r="G7" s="371"/>
      <c r="H7" s="32" t="s">
        <v>56</v>
      </c>
      <c r="I7" s="33" t="s">
        <v>1220</v>
      </c>
      <c r="J7" s="34">
        <v>40299</v>
      </c>
      <c r="K7" s="1">
        <v>2</v>
      </c>
    </row>
    <row r="8" spans="1:11" ht="12" customHeight="1">
      <c r="A8" s="376" t="s">
        <v>57</v>
      </c>
      <c r="B8" s="377"/>
      <c r="C8" s="40">
        <v>460.2</v>
      </c>
      <c r="D8" s="378" t="s">
        <v>58</v>
      </c>
      <c r="E8" s="370"/>
      <c r="F8" s="370"/>
      <c r="G8" s="371"/>
      <c r="H8" s="32" t="s">
        <v>59</v>
      </c>
      <c r="I8" s="33" t="s">
        <v>1221</v>
      </c>
      <c r="J8" s="34">
        <v>40299</v>
      </c>
      <c r="K8" s="1">
        <v>3</v>
      </c>
    </row>
    <row r="9" spans="1:11" ht="12" customHeight="1">
      <c r="A9" s="376" t="s">
        <v>60</v>
      </c>
      <c r="B9" s="377"/>
      <c r="C9" s="40">
        <v>40.2</v>
      </c>
      <c r="D9" s="378" t="s">
        <v>55</v>
      </c>
      <c r="E9" s="370"/>
      <c r="F9" s="370"/>
      <c r="G9" s="371"/>
      <c r="H9" s="32" t="s">
        <v>55</v>
      </c>
      <c r="I9" s="33" t="s">
        <v>1225</v>
      </c>
      <c r="J9" s="34">
        <v>40299</v>
      </c>
      <c r="K9" s="1">
        <v>4</v>
      </c>
    </row>
    <row r="10" spans="1:11" ht="12" customHeight="1">
      <c r="A10" s="376" t="s">
        <v>61</v>
      </c>
      <c r="B10" s="377"/>
      <c r="C10" s="40">
        <v>111.8</v>
      </c>
      <c r="D10" s="378" t="s">
        <v>62</v>
      </c>
      <c r="E10" s="370"/>
      <c r="F10" s="370"/>
      <c r="G10" s="371"/>
      <c r="H10" s="32" t="s">
        <v>62</v>
      </c>
      <c r="I10" s="33" t="s">
        <v>1226</v>
      </c>
      <c r="J10" s="34">
        <v>40299</v>
      </c>
      <c r="K10" s="1">
        <v>5</v>
      </c>
    </row>
    <row r="11" spans="1:11" ht="12" customHeight="1">
      <c r="A11" s="376" t="s">
        <v>63</v>
      </c>
      <c r="B11" s="377"/>
      <c r="C11" s="40">
        <v>91.8</v>
      </c>
      <c r="D11" s="378" t="s">
        <v>64</v>
      </c>
      <c r="E11" s="370"/>
      <c r="F11" s="370"/>
      <c r="G11" s="371"/>
      <c r="H11" s="32" t="s">
        <v>64</v>
      </c>
      <c r="I11" s="33" t="s">
        <v>1227</v>
      </c>
      <c r="J11" s="34">
        <v>40299</v>
      </c>
      <c r="K11" s="1">
        <v>6</v>
      </c>
    </row>
    <row r="12" spans="1:11" ht="12" customHeight="1">
      <c r="A12" s="376" t="s">
        <v>65</v>
      </c>
      <c r="B12" s="377"/>
      <c r="C12" s="40">
        <v>91</v>
      </c>
      <c r="D12" s="378" t="s">
        <v>64</v>
      </c>
      <c r="E12" s="370"/>
      <c r="F12" s="370"/>
      <c r="G12" s="371"/>
      <c r="H12" s="32" t="s">
        <v>64</v>
      </c>
      <c r="I12" s="33" t="s">
        <v>1228</v>
      </c>
      <c r="J12" s="34">
        <v>40299</v>
      </c>
      <c r="K12" s="1">
        <v>7</v>
      </c>
    </row>
    <row r="13" spans="1:11" ht="12" customHeight="1">
      <c r="A13" s="376" t="s">
        <v>67</v>
      </c>
      <c r="B13" s="377"/>
      <c r="C13" s="40">
        <v>97.7</v>
      </c>
      <c r="D13" s="378" t="s">
        <v>68</v>
      </c>
      <c r="E13" s="370"/>
      <c r="F13" s="370"/>
      <c r="G13" s="371"/>
      <c r="H13" s="32" t="s">
        <v>68</v>
      </c>
      <c r="I13" s="33" t="s">
        <v>1229</v>
      </c>
      <c r="J13" s="34">
        <v>40299</v>
      </c>
      <c r="K13" s="1">
        <v>8</v>
      </c>
    </row>
    <row r="14" spans="1:11" ht="12" customHeight="1">
      <c r="A14" s="376" t="s">
        <v>69</v>
      </c>
      <c r="B14" s="377"/>
      <c r="C14" s="40">
        <v>108.2</v>
      </c>
      <c r="D14" s="378" t="s">
        <v>70</v>
      </c>
      <c r="E14" s="370"/>
      <c r="F14" s="370"/>
      <c r="G14" s="371"/>
      <c r="H14" s="32" t="s">
        <v>70</v>
      </c>
      <c r="I14" s="33" t="s">
        <v>1230</v>
      </c>
      <c r="J14" s="34">
        <v>40299</v>
      </c>
      <c r="K14" s="1">
        <v>9</v>
      </c>
    </row>
    <row r="15" spans="1:11" ht="12" customHeight="1">
      <c r="A15" s="376" t="s">
        <v>71</v>
      </c>
      <c r="B15" s="377"/>
      <c r="C15" s="40">
        <v>93.9</v>
      </c>
      <c r="D15" s="378" t="s">
        <v>72</v>
      </c>
      <c r="E15" s="370"/>
      <c r="F15" s="370"/>
      <c r="G15" s="371"/>
      <c r="H15" s="32" t="s">
        <v>72</v>
      </c>
      <c r="I15" s="33" t="s">
        <v>1231</v>
      </c>
      <c r="J15" s="34">
        <v>40299</v>
      </c>
      <c r="K15" s="1">
        <v>10</v>
      </c>
    </row>
    <row r="16" spans="1:11" ht="12" customHeight="1">
      <c r="A16" s="376" t="s">
        <v>73</v>
      </c>
      <c r="B16" s="377"/>
      <c r="C16" s="40">
        <v>402.2</v>
      </c>
      <c r="D16" s="378" t="s">
        <v>74</v>
      </c>
      <c r="E16" s="370"/>
      <c r="F16" s="370"/>
      <c r="G16" s="371"/>
      <c r="H16" s="32" t="s">
        <v>68</v>
      </c>
      <c r="I16" s="33" t="s">
        <v>1232</v>
      </c>
      <c r="J16" s="34">
        <v>40299</v>
      </c>
      <c r="K16" s="1">
        <v>11</v>
      </c>
    </row>
    <row r="17" spans="1:11" ht="12" customHeight="1">
      <c r="A17" s="376" t="s">
        <v>75</v>
      </c>
      <c r="B17" s="377"/>
      <c r="C17" s="40">
        <v>392.4</v>
      </c>
      <c r="D17" s="378" t="s">
        <v>76</v>
      </c>
      <c r="E17" s="370"/>
      <c r="F17" s="370"/>
      <c r="G17" s="371"/>
      <c r="H17" s="32" t="s">
        <v>58</v>
      </c>
      <c r="I17" s="33" t="s">
        <v>1233</v>
      </c>
      <c r="J17" s="34">
        <v>40299</v>
      </c>
      <c r="K17" s="1">
        <v>12</v>
      </c>
    </row>
    <row r="18" spans="1:11" ht="12" customHeight="1">
      <c r="A18" s="376" t="s">
        <v>77</v>
      </c>
      <c r="B18" s="377"/>
      <c r="C18" s="40">
        <v>391.5</v>
      </c>
      <c r="D18" s="378" t="s">
        <v>78</v>
      </c>
      <c r="E18" s="370"/>
      <c r="F18" s="370"/>
      <c r="G18" s="371"/>
      <c r="H18" s="32" t="s">
        <v>79</v>
      </c>
      <c r="I18" s="33" t="s">
        <v>1234</v>
      </c>
      <c r="J18" s="34">
        <v>40299</v>
      </c>
      <c r="K18" s="1">
        <v>13</v>
      </c>
    </row>
    <row r="19" spans="1:11" ht="12" customHeight="1">
      <c r="A19" s="376" t="s">
        <v>80</v>
      </c>
      <c r="B19" s="377"/>
      <c r="C19" s="40">
        <v>381.1</v>
      </c>
      <c r="D19" s="378" t="s">
        <v>81</v>
      </c>
      <c r="E19" s="370"/>
      <c r="F19" s="370"/>
      <c r="G19" s="371"/>
      <c r="H19" s="32" t="s">
        <v>81</v>
      </c>
      <c r="I19" s="33" t="s">
        <v>1235</v>
      </c>
      <c r="J19" s="34">
        <v>40299</v>
      </c>
      <c r="K19" s="1">
        <v>14</v>
      </c>
    </row>
    <row r="20" spans="1:11" ht="12" customHeight="1">
      <c r="A20" s="376" t="s">
        <v>82</v>
      </c>
      <c r="B20" s="372"/>
      <c r="C20" s="40">
        <v>502.9</v>
      </c>
      <c r="D20" s="373" t="s">
        <v>83</v>
      </c>
      <c r="E20" s="374"/>
      <c r="F20" s="374"/>
      <c r="G20" s="375"/>
      <c r="H20" s="32" t="s">
        <v>84</v>
      </c>
      <c r="I20" s="33" t="s">
        <v>1236</v>
      </c>
      <c r="J20" s="34">
        <v>40299</v>
      </c>
      <c r="K20" s="1">
        <v>15</v>
      </c>
    </row>
    <row r="21" spans="1:11" ht="12" customHeight="1">
      <c r="A21" s="361" t="s">
        <v>85</v>
      </c>
      <c r="B21" s="362"/>
      <c r="C21" s="40">
        <v>502.9</v>
      </c>
      <c r="D21" s="363" t="s">
        <v>86</v>
      </c>
      <c r="E21" s="364"/>
      <c r="F21" s="364"/>
      <c r="G21" s="365"/>
      <c r="H21" s="32" t="s">
        <v>87</v>
      </c>
      <c r="I21" s="33" t="s">
        <v>1237</v>
      </c>
      <c r="J21" s="34">
        <v>40299</v>
      </c>
      <c r="K21" s="1">
        <v>16</v>
      </c>
    </row>
    <row r="22" spans="1:11" ht="12" customHeight="1">
      <c r="A22" s="366" t="s">
        <v>88</v>
      </c>
      <c r="B22" s="367"/>
      <c r="C22" s="40">
        <v>503.6</v>
      </c>
      <c r="D22" s="363" t="s">
        <v>89</v>
      </c>
      <c r="E22" s="364"/>
      <c r="F22" s="364"/>
      <c r="G22" s="365"/>
      <c r="H22" s="32" t="s">
        <v>89</v>
      </c>
      <c r="I22" s="33" t="s">
        <v>1238</v>
      </c>
      <c r="J22" s="34">
        <v>40299</v>
      </c>
      <c r="K22" s="1">
        <v>17</v>
      </c>
    </row>
    <row r="23" spans="1:11" ht="12" customHeight="1">
      <c r="A23" s="366" t="s">
        <v>90</v>
      </c>
      <c r="B23" s="367"/>
      <c r="C23" s="40">
        <v>922.9</v>
      </c>
      <c r="D23" s="363" t="s">
        <v>91</v>
      </c>
      <c r="E23" s="364"/>
      <c r="F23" s="364"/>
      <c r="G23" s="365"/>
      <c r="H23" s="32" t="s">
        <v>92</v>
      </c>
      <c r="I23" s="33" t="s">
        <v>1239</v>
      </c>
      <c r="J23" s="34">
        <v>40299</v>
      </c>
      <c r="K23" s="1">
        <v>18</v>
      </c>
    </row>
    <row r="24" spans="1:11" ht="12" customHeight="1">
      <c r="A24" s="366" t="s">
        <v>93</v>
      </c>
      <c r="B24" s="367"/>
      <c r="C24" s="40">
        <v>1377.5</v>
      </c>
      <c r="D24" s="363" t="s">
        <v>94</v>
      </c>
      <c r="E24" s="364"/>
      <c r="F24" s="364"/>
      <c r="G24" s="365"/>
      <c r="H24" s="32" t="s">
        <v>95</v>
      </c>
      <c r="I24" s="33" t="s">
        <v>1240</v>
      </c>
      <c r="J24" s="34">
        <v>40299</v>
      </c>
      <c r="K24" s="1">
        <v>19</v>
      </c>
    </row>
    <row r="25" spans="1:11" ht="12" customHeight="1">
      <c r="A25" s="366" t="s">
        <v>96</v>
      </c>
      <c r="B25" s="367"/>
      <c r="C25" s="40">
        <v>1348.2</v>
      </c>
      <c r="D25" s="363" t="s">
        <v>97</v>
      </c>
      <c r="E25" s="364"/>
      <c r="F25" s="364"/>
      <c r="G25" s="365"/>
      <c r="H25" s="32" t="s">
        <v>97</v>
      </c>
      <c r="I25" s="33" t="s">
        <v>1241</v>
      </c>
      <c r="J25" s="34">
        <v>40299</v>
      </c>
      <c r="K25" s="1">
        <v>20</v>
      </c>
    </row>
    <row r="26" spans="1:11" ht="12" customHeight="1">
      <c r="A26" s="366" t="s">
        <v>98</v>
      </c>
      <c r="B26" s="367"/>
      <c r="C26" s="40">
        <v>1832.4</v>
      </c>
      <c r="D26" s="363" t="s">
        <v>99</v>
      </c>
      <c r="E26" s="364"/>
      <c r="F26" s="364"/>
      <c r="G26" s="365"/>
      <c r="H26" s="32" t="s">
        <v>100</v>
      </c>
      <c r="I26" s="33" t="s">
        <v>1242</v>
      </c>
      <c r="J26" s="34">
        <v>40299</v>
      </c>
      <c r="K26" s="1">
        <v>21</v>
      </c>
    </row>
    <row r="27" spans="1:11" ht="12" customHeight="1">
      <c r="A27" s="366" t="s">
        <v>101</v>
      </c>
      <c r="B27" s="367"/>
      <c r="C27" s="40">
        <v>248</v>
      </c>
      <c r="D27" s="363" t="s">
        <v>102</v>
      </c>
      <c r="E27" s="364"/>
      <c r="F27" s="364"/>
      <c r="G27" s="365"/>
      <c r="H27" s="32" t="s">
        <v>102</v>
      </c>
      <c r="I27" s="33" t="s">
        <v>1243</v>
      </c>
      <c r="J27" s="34">
        <v>40299</v>
      </c>
      <c r="K27" s="1">
        <v>22</v>
      </c>
    </row>
    <row r="28" spans="1:11" ht="12" customHeight="1">
      <c r="A28" s="366" t="s">
        <v>103</v>
      </c>
      <c r="B28" s="367"/>
      <c r="C28" s="40">
        <v>326.9</v>
      </c>
      <c r="D28" s="363" t="s">
        <v>104</v>
      </c>
      <c r="E28" s="364"/>
      <c r="F28" s="364"/>
      <c r="G28" s="365"/>
      <c r="H28" s="32" t="s">
        <v>81</v>
      </c>
      <c r="I28" s="33" t="s">
        <v>1244</v>
      </c>
      <c r="J28" s="34">
        <v>40299</v>
      </c>
      <c r="K28" s="1">
        <v>23</v>
      </c>
    </row>
    <row r="29" spans="1:11" ht="12" customHeight="1">
      <c r="A29" s="366" t="s">
        <v>105</v>
      </c>
      <c r="B29" s="367"/>
      <c r="C29" s="40">
        <v>259.7</v>
      </c>
      <c r="D29" s="363" t="s">
        <v>104</v>
      </c>
      <c r="E29" s="364"/>
      <c r="F29" s="364"/>
      <c r="G29" s="365"/>
      <c r="H29" s="32" t="s">
        <v>104</v>
      </c>
      <c r="I29" s="33" t="s">
        <v>1245</v>
      </c>
      <c r="J29" s="34">
        <v>40299</v>
      </c>
      <c r="K29" s="1">
        <v>24</v>
      </c>
    </row>
    <row r="30" spans="1:11" ht="12" customHeight="1">
      <c r="A30" s="366" t="s">
        <v>106</v>
      </c>
      <c r="B30" s="367"/>
      <c r="C30" s="40">
        <v>1905.4</v>
      </c>
      <c r="D30" s="363" t="s">
        <v>107</v>
      </c>
      <c r="E30" s="364"/>
      <c r="F30" s="364"/>
      <c r="G30" s="365"/>
      <c r="H30" s="32" t="s">
        <v>108</v>
      </c>
      <c r="I30" s="33" t="s">
        <v>1246</v>
      </c>
      <c r="J30" s="34">
        <v>40299</v>
      </c>
      <c r="K30" s="1">
        <v>25</v>
      </c>
    </row>
    <row r="31" spans="1:11" ht="12" customHeight="1">
      <c r="A31" s="366" t="s">
        <v>109</v>
      </c>
      <c r="B31" s="367"/>
      <c r="C31" s="40">
        <v>1008.6</v>
      </c>
      <c r="D31" s="363" t="s">
        <v>110</v>
      </c>
      <c r="E31" s="364"/>
      <c r="F31" s="364"/>
      <c r="G31" s="365"/>
      <c r="H31" s="32" t="s">
        <v>111</v>
      </c>
      <c r="I31" s="33" t="s">
        <v>1247</v>
      </c>
      <c r="J31" s="34">
        <v>40299</v>
      </c>
      <c r="K31" s="1">
        <v>26</v>
      </c>
    </row>
    <row r="32" spans="1:11" ht="12" customHeight="1">
      <c r="A32" s="366" t="s">
        <v>112</v>
      </c>
      <c r="B32" s="367"/>
      <c r="C32" s="40">
        <v>740</v>
      </c>
      <c r="D32" s="363" t="s">
        <v>83</v>
      </c>
      <c r="E32" s="364"/>
      <c r="F32" s="364"/>
      <c r="G32" s="365"/>
      <c r="H32" s="32" t="s">
        <v>113</v>
      </c>
      <c r="I32" s="33" t="s">
        <v>1248</v>
      </c>
      <c r="J32" s="34">
        <v>40299</v>
      </c>
      <c r="K32" s="1">
        <v>27</v>
      </c>
    </row>
    <row r="33" spans="1:11" ht="12" customHeight="1">
      <c r="A33" s="366" t="s">
        <v>114</v>
      </c>
      <c r="B33" s="367"/>
      <c r="C33" s="40">
        <v>90.1</v>
      </c>
      <c r="D33" s="363" t="s">
        <v>115</v>
      </c>
      <c r="E33" s="364"/>
      <c r="F33" s="364"/>
      <c r="G33" s="365"/>
      <c r="H33" s="32" t="s">
        <v>115</v>
      </c>
      <c r="I33" s="33" t="s">
        <v>1223</v>
      </c>
      <c r="J33" s="34">
        <v>40299</v>
      </c>
      <c r="K33" s="1">
        <v>28</v>
      </c>
    </row>
    <row r="34" spans="1:11" ht="12" customHeight="1">
      <c r="A34" s="366" t="s">
        <v>116</v>
      </c>
      <c r="B34" s="367"/>
      <c r="C34" s="40">
        <v>59.6</v>
      </c>
      <c r="D34" s="363" t="s">
        <v>117</v>
      </c>
      <c r="E34" s="364"/>
      <c r="F34" s="364"/>
      <c r="G34" s="365"/>
      <c r="H34" s="32" t="s">
        <v>117</v>
      </c>
      <c r="I34" s="33" t="s">
        <v>1224</v>
      </c>
      <c r="J34" s="34">
        <v>40299</v>
      </c>
      <c r="K34" s="1">
        <v>29</v>
      </c>
    </row>
    <row r="35" spans="1:11" ht="12" customHeight="1">
      <c r="A35" s="366" t="s">
        <v>118</v>
      </c>
      <c r="B35" s="367"/>
      <c r="C35" s="40">
        <v>80.7</v>
      </c>
      <c r="D35" s="363" t="s">
        <v>55</v>
      </c>
      <c r="E35" s="364"/>
      <c r="F35" s="364"/>
      <c r="G35" s="365"/>
      <c r="H35" s="32" t="s">
        <v>55</v>
      </c>
      <c r="I35" s="33" t="s">
        <v>1253</v>
      </c>
      <c r="J35" s="34">
        <v>40299</v>
      </c>
      <c r="K35" s="1">
        <v>30</v>
      </c>
    </row>
    <row r="36" spans="1:11" ht="12" customHeight="1">
      <c r="A36" s="366" t="s">
        <v>119</v>
      </c>
      <c r="B36" s="367"/>
      <c r="C36" s="41">
        <v>116</v>
      </c>
      <c r="D36" s="363" t="s">
        <v>70</v>
      </c>
      <c r="E36" s="364"/>
      <c r="F36" s="364"/>
      <c r="G36" s="365"/>
      <c r="H36" s="35" t="s">
        <v>70</v>
      </c>
      <c r="I36" s="33" t="s">
        <v>1254</v>
      </c>
      <c r="J36" s="34">
        <v>40299</v>
      </c>
      <c r="K36" s="1">
        <v>31</v>
      </c>
    </row>
    <row r="37" spans="1:11" ht="12" customHeight="1">
      <c r="A37" s="366" t="s">
        <v>120</v>
      </c>
      <c r="B37" s="367"/>
      <c r="C37" s="40">
        <v>50.3</v>
      </c>
      <c r="D37" s="363" t="s">
        <v>117</v>
      </c>
      <c r="E37" s="364"/>
      <c r="F37" s="364"/>
      <c r="G37" s="365"/>
      <c r="H37" s="32" t="s">
        <v>117</v>
      </c>
      <c r="I37" s="33" t="s">
        <v>1255</v>
      </c>
      <c r="J37" s="34">
        <v>40299</v>
      </c>
      <c r="K37" s="1">
        <v>32</v>
      </c>
    </row>
    <row r="38" spans="1:11" ht="12" customHeight="1">
      <c r="A38" s="366" t="s">
        <v>121</v>
      </c>
      <c r="B38" s="367"/>
      <c r="C38" s="40">
        <v>352.2</v>
      </c>
      <c r="D38" s="363" t="s">
        <v>62</v>
      </c>
      <c r="E38" s="364"/>
      <c r="F38" s="364"/>
      <c r="G38" s="365"/>
      <c r="H38" s="32" t="s">
        <v>62</v>
      </c>
      <c r="I38" s="33" t="s">
        <v>1256</v>
      </c>
      <c r="J38" s="34">
        <v>40299</v>
      </c>
      <c r="K38" s="1">
        <v>33</v>
      </c>
    </row>
    <row r="39" spans="1:11" ht="12" customHeight="1">
      <c r="A39" s="366" t="s">
        <v>122</v>
      </c>
      <c r="B39" s="367"/>
      <c r="C39" s="40">
        <v>153.8</v>
      </c>
      <c r="D39" s="363" t="s">
        <v>62</v>
      </c>
      <c r="E39" s="364"/>
      <c r="F39" s="364"/>
      <c r="G39" s="365"/>
      <c r="H39" s="32" t="s">
        <v>62</v>
      </c>
      <c r="I39" s="33" t="s">
        <v>1257</v>
      </c>
      <c r="J39" s="34">
        <v>40299</v>
      </c>
      <c r="K39" s="1">
        <v>34</v>
      </c>
    </row>
    <row r="40" spans="1:11" ht="12" customHeight="1">
      <c r="A40" s="366" t="s">
        <v>123</v>
      </c>
      <c r="B40" s="367"/>
      <c r="C40" s="40">
        <v>30.8</v>
      </c>
      <c r="D40" s="363" t="s">
        <v>72</v>
      </c>
      <c r="E40" s="364"/>
      <c r="F40" s="364"/>
      <c r="G40" s="365"/>
      <c r="H40" s="32" t="s">
        <v>72</v>
      </c>
      <c r="I40" s="33" t="s">
        <v>1249</v>
      </c>
      <c r="J40" s="34">
        <v>40299</v>
      </c>
      <c r="K40" s="1">
        <v>35</v>
      </c>
    </row>
    <row r="41" spans="1:11" ht="12" customHeight="1">
      <c r="A41" s="366" t="s">
        <v>124</v>
      </c>
      <c r="B41" s="367"/>
      <c r="C41" s="40">
        <v>29.5</v>
      </c>
      <c r="D41" s="363" t="s">
        <v>115</v>
      </c>
      <c r="E41" s="364"/>
      <c r="F41" s="364"/>
      <c r="G41" s="365"/>
      <c r="H41" s="32" t="s">
        <v>115</v>
      </c>
      <c r="I41" s="33" t="s">
        <v>1250</v>
      </c>
      <c r="J41" s="34">
        <v>40299</v>
      </c>
      <c r="K41" s="1">
        <v>36</v>
      </c>
    </row>
    <row r="42" spans="1:11" ht="12" customHeight="1">
      <c r="A42" s="366" t="s">
        <v>125</v>
      </c>
      <c r="B42" s="367"/>
      <c r="C42" s="40">
        <v>41.4</v>
      </c>
      <c r="D42" s="363" t="s">
        <v>55</v>
      </c>
      <c r="E42" s="364"/>
      <c r="F42" s="364"/>
      <c r="G42" s="365"/>
      <c r="H42" s="32" t="s">
        <v>55</v>
      </c>
      <c r="I42" s="33" t="s">
        <v>1251</v>
      </c>
      <c r="J42" s="34">
        <v>40299</v>
      </c>
      <c r="K42" s="1">
        <v>37</v>
      </c>
    </row>
    <row r="43" spans="1:11" ht="12" customHeight="1">
      <c r="A43" s="366" t="s">
        <v>127</v>
      </c>
      <c r="B43" s="367"/>
      <c r="C43" s="40">
        <v>155.7</v>
      </c>
      <c r="D43" s="363" t="s">
        <v>128</v>
      </c>
      <c r="E43" s="364"/>
      <c r="F43" s="364"/>
      <c r="G43" s="365"/>
      <c r="H43" s="32" t="s">
        <v>128</v>
      </c>
      <c r="I43" s="33" t="s">
        <v>1252</v>
      </c>
      <c r="J43" s="34">
        <v>40299</v>
      </c>
      <c r="K43" s="1">
        <v>38</v>
      </c>
    </row>
    <row r="44" spans="1:11" ht="12" customHeight="1">
      <c r="A44" s="366" t="s">
        <v>129</v>
      </c>
      <c r="B44" s="367"/>
      <c r="C44" s="40">
        <v>115.8</v>
      </c>
      <c r="D44" s="363" t="s">
        <v>55</v>
      </c>
      <c r="E44" s="364"/>
      <c r="F44" s="364"/>
      <c r="G44" s="365"/>
      <c r="H44" s="32" t="s">
        <v>72</v>
      </c>
      <c r="I44" s="33" t="s">
        <v>1258</v>
      </c>
      <c r="J44" s="34">
        <v>40299</v>
      </c>
      <c r="K44" s="1">
        <v>39</v>
      </c>
    </row>
    <row r="45" spans="1:11" ht="12" customHeight="1">
      <c r="A45" s="366" t="s">
        <v>130</v>
      </c>
      <c r="B45" s="367"/>
      <c r="C45" s="40">
        <v>103.1</v>
      </c>
      <c r="D45" s="363" t="s">
        <v>117</v>
      </c>
      <c r="E45" s="364"/>
      <c r="F45" s="364"/>
      <c r="G45" s="365"/>
      <c r="H45" s="32" t="s">
        <v>117</v>
      </c>
      <c r="I45" s="33" t="s">
        <v>1259</v>
      </c>
      <c r="J45" s="34">
        <v>40299</v>
      </c>
      <c r="K45" s="1">
        <v>40</v>
      </c>
    </row>
    <row r="46" spans="1:11" ht="12" customHeight="1">
      <c r="A46" s="366" t="s">
        <v>131</v>
      </c>
      <c r="B46" s="367"/>
      <c r="C46" s="40">
        <v>166</v>
      </c>
      <c r="D46" s="363" t="s">
        <v>72</v>
      </c>
      <c r="E46" s="364"/>
      <c r="F46" s="364"/>
      <c r="G46" s="365"/>
      <c r="H46" s="32" t="s">
        <v>72</v>
      </c>
      <c r="I46" s="33" t="s">
        <v>1260</v>
      </c>
      <c r="J46" s="34">
        <v>40299</v>
      </c>
      <c r="K46" s="1">
        <v>41</v>
      </c>
    </row>
    <row r="47" spans="1:10" ht="12" customHeight="1" hidden="1">
      <c r="A47" s="366" t="s">
        <v>132</v>
      </c>
      <c r="B47" s="367"/>
      <c r="C47" s="3" t="s">
        <v>133</v>
      </c>
      <c r="D47" s="368" t="s">
        <v>53</v>
      </c>
      <c r="E47" s="369"/>
      <c r="F47" s="369"/>
      <c r="G47" s="354"/>
      <c r="H47" s="16" t="s">
        <v>53</v>
      </c>
      <c r="I47" s="33"/>
      <c r="J47" s="30"/>
    </row>
    <row r="48" spans="1:10" ht="12" customHeight="1">
      <c r="A48" s="355" t="s">
        <v>1269</v>
      </c>
      <c r="B48" s="356"/>
      <c r="C48" s="5">
        <f>SUM(C6:C47)</f>
        <v>16001.6</v>
      </c>
      <c r="D48" s="357">
        <f>930-5</f>
        <v>925</v>
      </c>
      <c r="E48" s="358"/>
      <c r="F48" s="358"/>
      <c r="G48" s="359"/>
      <c r="H48" s="15">
        <f>901-5</f>
        <v>896</v>
      </c>
      <c r="I48" s="33"/>
      <c r="J48" s="30"/>
    </row>
    <row r="49" spans="1:10" ht="13.5" customHeight="1">
      <c r="A49" s="78" t="s">
        <v>134</v>
      </c>
      <c r="B49" s="79"/>
      <c r="C49" s="79"/>
      <c r="D49" s="79"/>
      <c r="E49" s="79"/>
      <c r="F49" s="79"/>
      <c r="G49" s="79"/>
      <c r="H49" s="79"/>
      <c r="I49" s="79"/>
      <c r="J49" s="80"/>
    </row>
    <row r="50" spans="1:10" ht="12" customHeight="1" hidden="1">
      <c r="A50" s="360" t="s">
        <v>135</v>
      </c>
      <c r="B50" s="367"/>
      <c r="C50" s="6" t="s">
        <v>136</v>
      </c>
      <c r="D50" s="368" t="s">
        <v>137</v>
      </c>
      <c r="E50" s="276"/>
      <c r="F50" s="276"/>
      <c r="G50" s="367"/>
      <c r="H50" s="6" t="s">
        <v>137</v>
      </c>
      <c r="I50" s="33"/>
      <c r="J50" s="30"/>
    </row>
    <row r="51" spans="1:10" ht="12" customHeight="1" hidden="1">
      <c r="A51" s="360" t="s">
        <v>138</v>
      </c>
      <c r="B51" s="367"/>
      <c r="C51" s="6" t="s">
        <v>139</v>
      </c>
      <c r="D51" s="368" t="s">
        <v>74</v>
      </c>
      <c r="E51" s="276"/>
      <c r="F51" s="276"/>
      <c r="G51" s="367"/>
      <c r="H51" s="6" t="s">
        <v>81</v>
      </c>
      <c r="I51" s="33"/>
      <c r="J51" s="30"/>
    </row>
    <row r="52" spans="1:11" ht="24" customHeight="1">
      <c r="A52" s="360" t="s">
        <v>140</v>
      </c>
      <c r="B52" s="367"/>
      <c r="C52" s="42">
        <v>391.5</v>
      </c>
      <c r="D52" s="368" t="s">
        <v>141</v>
      </c>
      <c r="E52" s="276"/>
      <c r="F52" s="276"/>
      <c r="G52" s="367"/>
      <c r="H52" s="6" t="s">
        <v>141</v>
      </c>
      <c r="I52" s="33" t="s">
        <v>1261</v>
      </c>
      <c r="J52" s="34">
        <v>40299</v>
      </c>
      <c r="K52" s="1">
        <v>42</v>
      </c>
    </row>
    <row r="53" spans="1:11" ht="27" customHeight="1">
      <c r="A53" s="360" t="s">
        <v>142</v>
      </c>
      <c r="B53" s="367"/>
      <c r="C53" s="42">
        <v>604.48</v>
      </c>
      <c r="D53" s="368" t="s">
        <v>143</v>
      </c>
      <c r="E53" s="276"/>
      <c r="F53" s="276"/>
      <c r="G53" s="367"/>
      <c r="H53" s="6" t="s">
        <v>143</v>
      </c>
      <c r="I53" s="33" t="s">
        <v>1261</v>
      </c>
      <c r="J53" s="34">
        <v>40299</v>
      </c>
      <c r="K53" s="1">
        <v>43</v>
      </c>
    </row>
    <row r="54" spans="1:11" ht="24.75" customHeight="1">
      <c r="A54" s="360" t="s">
        <v>144</v>
      </c>
      <c r="B54" s="367"/>
      <c r="C54" s="42">
        <v>1133.9</v>
      </c>
      <c r="D54" s="368" t="s">
        <v>145</v>
      </c>
      <c r="E54" s="276"/>
      <c r="F54" s="276"/>
      <c r="G54" s="367"/>
      <c r="H54" s="6" t="s">
        <v>91</v>
      </c>
      <c r="I54" s="33" t="s">
        <v>1261</v>
      </c>
      <c r="J54" s="34">
        <v>40299</v>
      </c>
      <c r="K54" s="1">
        <v>44</v>
      </c>
    </row>
    <row r="55" spans="1:11" ht="25.5" customHeight="1">
      <c r="A55" s="360" t="s">
        <v>146</v>
      </c>
      <c r="B55" s="367"/>
      <c r="C55" s="42">
        <v>385</v>
      </c>
      <c r="D55" s="368" t="s">
        <v>147</v>
      </c>
      <c r="E55" s="276"/>
      <c r="F55" s="276"/>
      <c r="G55" s="367"/>
      <c r="H55" s="6" t="s">
        <v>147</v>
      </c>
      <c r="I55" s="33" t="s">
        <v>1261</v>
      </c>
      <c r="J55" s="34">
        <v>40299</v>
      </c>
      <c r="K55" s="1">
        <v>45</v>
      </c>
    </row>
    <row r="56" spans="1:11" ht="25.5" customHeight="1">
      <c r="A56" s="360" t="s">
        <v>148</v>
      </c>
      <c r="B56" s="367"/>
      <c r="C56" s="42">
        <v>1111.7</v>
      </c>
      <c r="D56" s="368" t="s">
        <v>149</v>
      </c>
      <c r="E56" s="276"/>
      <c r="F56" s="276"/>
      <c r="G56" s="367"/>
      <c r="H56" s="6" t="s">
        <v>150</v>
      </c>
      <c r="I56" s="33" t="s">
        <v>1261</v>
      </c>
      <c r="J56" s="34">
        <v>40299</v>
      </c>
      <c r="K56" s="1">
        <v>46</v>
      </c>
    </row>
    <row r="57" spans="1:11" ht="23.25" customHeight="1">
      <c r="A57" s="360" t="s">
        <v>151</v>
      </c>
      <c r="B57" s="367"/>
      <c r="C57" s="43">
        <v>392.4</v>
      </c>
      <c r="D57" s="368" t="s">
        <v>152</v>
      </c>
      <c r="E57" s="276"/>
      <c r="F57" s="276"/>
      <c r="G57" s="367"/>
      <c r="H57" s="7" t="s">
        <v>78</v>
      </c>
      <c r="I57" s="33" t="s">
        <v>1261</v>
      </c>
      <c r="J57" s="34">
        <v>40299</v>
      </c>
      <c r="K57" s="1">
        <v>47</v>
      </c>
    </row>
    <row r="58" spans="1:11" ht="24" customHeight="1">
      <c r="A58" s="360" t="s">
        <v>153</v>
      </c>
      <c r="B58" s="367"/>
      <c r="C58" s="42">
        <v>383.3</v>
      </c>
      <c r="D58" s="368" t="s">
        <v>81</v>
      </c>
      <c r="E58" s="276"/>
      <c r="F58" s="276"/>
      <c r="G58" s="367"/>
      <c r="H58" s="6" t="s">
        <v>81</v>
      </c>
      <c r="I58" s="33" t="s">
        <v>1261</v>
      </c>
      <c r="J58" s="34">
        <v>40299</v>
      </c>
      <c r="K58" s="1">
        <v>48</v>
      </c>
    </row>
    <row r="59" spans="9:11" ht="0" customHeight="1" hidden="1">
      <c r="I59" s="33" t="s">
        <v>1261</v>
      </c>
      <c r="J59" s="34">
        <v>40299</v>
      </c>
      <c r="K59" s="1">
        <v>49</v>
      </c>
    </row>
    <row r="60" spans="1:11" ht="24" customHeight="1">
      <c r="A60" s="360" t="s">
        <v>155</v>
      </c>
      <c r="B60" s="367"/>
      <c r="C60" s="42">
        <v>374.8</v>
      </c>
      <c r="D60" s="277" t="s">
        <v>152</v>
      </c>
      <c r="E60" s="237"/>
      <c r="F60" s="237"/>
      <c r="G60" s="238"/>
      <c r="H60" s="8" t="s">
        <v>147</v>
      </c>
      <c r="I60" s="33" t="s">
        <v>1261</v>
      </c>
      <c r="J60" s="34">
        <v>40299</v>
      </c>
      <c r="K60" s="1">
        <v>49</v>
      </c>
    </row>
    <row r="61" spans="1:11" ht="23.25" customHeight="1">
      <c r="A61" s="239" t="s">
        <v>156</v>
      </c>
      <c r="B61" s="240"/>
      <c r="C61" s="44">
        <v>382.3</v>
      </c>
      <c r="D61" s="277" t="s">
        <v>157</v>
      </c>
      <c r="E61" s="237"/>
      <c r="F61" s="237"/>
      <c r="G61" s="238"/>
      <c r="H61" s="8" t="s">
        <v>157</v>
      </c>
      <c r="I61" s="33" t="s">
        <v>1261</v>
      </c>
      <c r="J61" s="34">
        <v>40299</v>
      </c>
      <c r="K61" s="1">
        <v>50</v>
      </c>
    </row>
    <row r="62" spans="1:11" ht="26.25" customHeight="1">
      <c r="A62" s="241" t="s">
        <v>158</v>
      </c>
      <c r="B62" s="238"/>
      <c r="C62" s="44">
        <v>374.5</v>
      </c>
      <c r="D62" s="277" t="s">
        <v>81</v>
      </c>
      <c r="E62" s="237"/>
      <c r="F62" s="237"/>
      <c r="G62" s="238"/>
      <c r="H62" s="8" t="s">
        <v>81</v>
      </c>
      <c r="I62" s="33" t="s">
        <v>1261</v>
      </c>
      <c r="J62" s="34">
        <v>40299</v>
      </c>
      <c r="K62" s="1">
        <v>51</v>
      </c>
    </row>
    <row r="63" spans="1:11" ht="24.75" customHeight="1">
      <c r="A63" s="241" t="s">
        <v>159</v>
      </c>
      <c r="B63" s="238"/>
      <c r="C63" s="44">
        <v>377.9</v>
      </c>
      <c r="D63" s="277" t="s">
        <v>147</v>
      </c>
      <c r="E63" s="237"/>
      <c r="F63" s="237"/>
      <c r="G63" s="238"/>
      <c r="H63" s="8" t="s">
        <v>147</v>
      </c>
      <c r="I63" s="33" t="s">
        <v>1261</v>
      </c>
      <c r="J63" s="34">
        <v>40299</v>
      </c>
      <c r="K63" s="1">
        <v>52</v>
      </c>
    </row>
    <row r="64" spans="1:11" ht="23.25" customHeight="1">
      <c r="A64" s="241" t="s">
        <v>160</v>
      </c>
      <c r="B64" s="238"/>
      <c r="C64" s="44">
        <v>380.2</v>
      </c>
      <c r="D64" s="277" t="s">
        <v>147</v>
      </c>
      <c r="E64" s="237"/>
      <c r="F64" s="237"/>
      <c r="G64" s="238"/>
      <c r="H64" s="8" t="s">
        <v>147</v>
      </c>
      <c r="I64" s="33" t="s">
        <v>1261</v>
      </c>
      <c r="J64" s="34">
        <v>40299</v>
      </c>
      <c r="K64" s="1">
        <v>53</v>
      </c>
    </row>
    <row r="65" spans="1:11" ht="26.25" customHeight="1">
      <c r="A65" s="241" t="s">
        <v>161</v>
      </c>
      <c r="B65" s="238"/>
      <c r="C65" s="44">
        <v>864.7</v>
      </c>
      <c r="D65" s="277" t="s">
        <v>163</v>
      </c>
      <c r="E65" s="237"/>
      <c r="F65" s="237"/>
      <c r="G65" s="238"/>
      <c r="H65" s="8" t="s">
        <v>164</v>
      </c>
      <c r="I65" s="33" t="s">
        <v>1261</v>
      </c>
      <c r="J65" s="34">
        <v>40299</v>
      </c>
      <c r="K65" s="1">
        <v>54</v>
      </c>
    </row>
    <row r="66" spans="1:11" ht="23.25" customHeight="1">
      <c r="A66" s="241" t="s">
        <v>165</v>
      </c>
      <c r="B66" s="238"/>
      <c r="C66" s="44">
        <v>516.7</v>
      </c>
      <c r="D66" s="277" t="s">
        <v>87</v>
      </c>
      <c r="E66" s="237"/>
      <c r="F66" s="237"/>
      <c r="G66" s="238"/>
      <c r="H66" s="8" t="s">
        <v>87</v>
      </c>
      <c r="I66" s="33" t="s">
        <v>1261</v>
      </c>
      <c r="J66" s="34">
        <v>40299</v>
      </c>
      <c r="K66" s="1">
        <v>55</v>
      </c>
    </row>
    <row r="67" spans="1:11" ht="24" customHeight="1">
      <c r="A67" s="241" t="s">
        <v>166</v>
      </c>
      <c r="B67" s="238"/>
      <c r="C67" s="44">
        <v>510.9</v>
      </c>
      <c r="D67" s="277" t="s">
        <v>87</v>
      </c>
      <c r="E67" s="237"/>
      <c r="F67" s="237"/>
      <c r="G67" s="238"/>
      <c r="H67" s="8" t="s">
        <v>87</v>
      </c>
      <c r="I67" s="33" t="s">
        <v>1261</v>
      </c>
      <c r="J67" s="34">
        <v>40299</v>
      </c>
      <c r="K67" s="1">
        <v>56</v>
      </c>
    </row>
    <row r="68" spans="1:11" ht="23.25" customHeight="1">
      <c r="A68" s="241" t="s">
        <v>167</v>
      </c>
      <c r="B68" s="238"/>
      <c r="C68" s="44">
        <v>517.9</v>
      </c>
      <c r="D68" s="277" t="s">
        <v>86</v>
      </c>
      <c r="E68" s="237"/>
      <c r="F68" s="237"/>
      <c r="G68" s="238"/>
      <c r="H68" s="8" t="s">
        <v>87</v>
      </c>
      <c r="I68" s="33" t="s">
        <v>1261</v>
      </c>
      <c r="J68" s="34">
        <v>40299</v>
      </c>
      <c r="K68" s="1">
        <v>57</v>
      </c>
    </row>
    <row r="69" spans="1:11" ht="23.25" customHeight="1">
      <c r="A69" s="241" t="s">
        <v>168</v>
      </c>
      <c r="B69" s="238"/>
      <c r="C69" s="44">
        <v>509.1</v>
      </c>
      <c r="D69" s="277" t="s">
        <v>157</v>
      </c>
      <c r="E69" s="237"/>
      <c r="F69" s="237"/>
      <c r="G69" s="238"/>
      <c r="H69" s="8" t="s">
        <v>76</v>
      </c>
      <c r="I69" s="33" t="s">
        <v>1261</v>
      </c>
      <c r="J69" s="34">
        <v>40299</v>
      </c>
      <c r="K69" s="1">
        <v>58</v>
      </c>
    </row>
    <row r="70" spans="1:11" ht="12" customHeight="1">
      <c r="A70" s="241" t="s">
        <v>169</v>
      </c>
      <c r="B70" s="238"/>
      <c r="C70" s="44">
        <v>2356.6</v>
      </c>
      <c r="D70" s="277" t="s">
        <v>170</v>
      </c>
      <c r="E70" s="237"/>
      <c r="F70" s="237"/>
      <c r="G70" s="238"/>
      <c r="H70" s="8" t="s">
        <v>170</v>
      </c>
      <c r="I70" s="33" t="s">
        <v>1267</v>
      </c>
      <c r="J70" s="34">
        <v>40299</v>
      </c>
      <c r="K70" s="1">
        <v>59</v>
      </c>
    </row>
    <row r="71" spans="1:11" ht="12" customHeight="1">
      <c r="A71" s="241" t="s">
        <v>171</v>
      </c>
      <c r="B71" s="238"/>
      <c r="C71" s="44">
        <v>2344.6</v>
      </c>
      <c r="D71" s="277" t="s">
        <v>172</v>
      </c>
      <c r="E71" s="237"/>
      <c r="F71" s="237"/>
      <c r="G71" s="238"/>
      <c r="H71" s="8" t="s">
        <v>172</v>
      </c>
      <c r="I71" s="33" t="s">
        <v>1268</v>
      </c>
      <c r="J71" s="34">
        <v>40299</v>
      </c>
      <c r="K71" s="1">
        <v>60</v>
      </c>
    </row>
    <row r="72" spans="1:11" ht="12" customHeight="1">
      <c r="A72" s="241" t="s">
        <v>173</v>
      </c>
      <c r="B72" s="238"/>
      <c r="C72" s="44">
        <v>513.9</v>
      </c>
      <c r="D72" s="277" t="s">
        <v>157</v>
      </c>
      <c r="E72" s="237"/>
      <c r="F72" s="237"/>
      <c r="G72" s="238"/>
      <c r="H72" s="8" t="s">
        <v>76</v>
      </c>
      <c r="I72" s="33" t="s">
        <v>1262</v>
      </c>
      <c r="J72" s="34">
        <v>40299</v>
      </c>
      <c r="K72" s="1">
        <v>61</v>
      </c>
    </row>
    <row r="73" spans="1:11" ht="24.75" customHeight="1">
      <c r="A73" s="241" t="s">
        <v>174</v>
      </c>
      <c r="B73" s="238"/>
      <c r="C73" s="44">
        <v>452.3</v>
      </c>
      <c r="D73" s="277" t="s">
        <v>157</v>
      </c>
      <c r="E73" s="237"/>
      <c r="F73" s="237"/>
      <c r="G73" s="238"/>
      <c r="H73" s="8" t="s">
        <v>157</v>
      </c>
      <c r="I73" s="33" t="s">
        <v>1261</v>
      </c>
      <c r="J73" s="34">
        <v>40299</v>
      </c>
      <c r="K73" s="1">
        <v>62</v>
      </c>
    </row>
    <row r="74" spans="1:11" ht="12" customHeight="1">
      <c r="A74" s="241" t="s">
        <v>175</v>
      </c>
      <c r="B74" s="238"/>
      <c r="C74" s="44">
        <v>205.3</v>
      </c>
      <c r="D74" s="277" t="s">
        <v>115</v>
      </c>
      <c r="E74" s="237"/>
      <c r="F74" s="237"/>
      <c r="G74" s="238"/>
      <c r="H74" s="8" t="s">
        <v>115</v>
      </c>
      <c r="I74" s="33" t="s">
        <v>1263</v>
      </c>
      <c r="J74" s="34">
        <v>40299</v>
      </c>
      <c r="K74" s="1">
        <v>63</v>
      </c>
    </row>
    <row r="75" spans="1:11" ht="12" customHeight="1">
      <c r="A75" s="241" t="s">
        <v>176</v>
      </c>
      <c r="B75" s="238"/>
      <c r="C75" s="44">
        <v>123.1</v>
      </c>
      <c r="D75" s="242" t="s">
        <v>55</v>
      </c>
      <c r="E75" s="243"/>
      <c r="F75" s="243"/>
      <c r="G75" s="244"/>
      <c r="H75" s="8" t="s">
        <v>55</v>
      </c>
      <c r="I75" s="33" t="s">
        <v>1264</v>
      </c>
      <c r="J75" s="34">
        <v>40299</v>
      </c>
      <c r="K75" s="1">
        <v>64</v>
      </c>
    </row>
    <row r="76" spans="1:11" ht="12" customHeight="1">
      <c r="A76" s="245" t="s">
        <v>177</v>
      </c>
      <c r="B76" s="244"/>
      <c r="C76" s="44">
        <v>1822.3</v>
      </c>
      <c r="D76" s="368" t="s">
        <v>178</v>
      </c>
      <c r="E76" s="276"/>
      <c r="F76" s="276"/>
      <c r="G76" s="367"/>
      <c r="H76" s="6" t="s">
        <v>179</v>
      </c>
      <c r="I76" s="33" t="s">
        <v>1265</v>
      </c>
      <c r="J76" s="34">
        <v>40299</v>
      </c>
      <c r="K76" s="1">
        <v>65</v>
      </c>
    </row>
    <row r="77" spans="1:11" ht="12" customHeight="1">
      <c r="A77" s="360" t="s">
        <v>180</v>
      </c>
      <c r="B77" s="367"/>
      <c r="C77" s="42">
        <v>585.4</v>
      </c>
      <c r="D77" s="368" t="s">
        <v>181</v>
      </c>
      <c r="E77" s="276"/>
      <c r="F77" s="276"/>
      <c r="G77" s="367"/>
      <c r="H77" s="6" t="s">
        <v>181</v>
      </c>
      <c r="I77" s="33" t="s">
        <v>1266</v>
      </c>
      <c r="J77" s="34">
        <v>40299</v>
      </c>
      <c r="K77" s="1">
        <v>66</v>
      </c>
    </row>
    <row r="78" spans="1:10" ht="14.25" customHeight="1">
      <c r="A78" s="208" t="s">
        <v>1269</v>
      </c>
      <c r="B78" s="367"/>
      <c r="C78" s="37">
        <v>17614.78</v>
      </c>
      <c r="D78" s="357">
        <v>925</v>
      </c>
      <c r="E78" s="276"/>
      <c r="F78" s="276"/>
      <c r="G78" s="367"/>
      <c r="H78" s="9">
        <v>910</v>
      </c>
      <c r="I78" s="33"/>
      <c r="J78" s="34"/>
    </row>
    <row r="79" spans="1:10" ht="13.5" customHeight="1">
      <c r="A79" s="81" t="s">
        <v>182</v>
      </c>
      <c r="B79" s="79"/>
      <c r="C79" s="79"/>
      <c r="D79" s="79"/>
      <c r="E79" s="79"/>
      <c r="F79" s="79"/>
      <c r="G79" s="79"/>
      <c r="H79" s="79"/>
      <c r="I79" s="79"/>
      <c r="J79" s="80"/>
    </row>
    <row r="80" spans="1:11" ht="12" customHeight="1">
      <c r="A80" s="366" t="s">
        <v>183</v>
      </c>
      <c r="B80" s="367"/>
      <c r="C80" s="45">
        <v>782.6</v>
      </c>
      <c r="D80" s="368" t="s">
        <v>92</v>
      </c>
      <c r="E80" s="369"/>
      <c r="F80" s="369"/>
      <c r="G80" s="354"/>
      <c r="H80" s="16" t="s">
        <v>184</v>
      </c>
      <c r="I80" s="33" t="s">
        <v>1270</v>
      </c>
      <c r="J80" s="34">
        <v>40299</v>
      </c>
      <c r="K80" s="1">
        <v>67</v>
      </c>
    </row>
    <row r="81" spans="1:11" ht="12" customHeight="1">
      <c r="A81" s="366" t="s">
        <v>185</v>
      </c>
      <c r="B81" s="367"/>
      <c r="C81" s="45">
        <v>776.9</v>
      </c>
      <c r="D81" s="368" t="s">
        <v>113</v>
      </c>
      <c r="E81" s="369"/>
      <c r="F81" s="369"/>
      <c r="G81" s="354"/>
      <c r="H81" s="16" t="s">
        <v>143</v>
      </c>
      <c r="I81" s="33" t="s">
        <v>1271</v>
      </c>
      <c r="J81" s="34">
        <v>40299</v>
      </c>
      <c r="K81" s="1">
        <v>68</v>
      </c>
    </row>
    <row r="82" spans="1:11" ht="12" customHeight="1">
      <c r="A82" s="366" t="s">
        <v>186</v>
      </c>
      <c r="B82" s="367"/>
      <c r="C82" s="45">
        <v>106.7</v>
      </c>
      <c r="D82" s="368" t="s">
        <v>115</v>
      </c>
      <c r="E82" s="369"/>
      <c r="F82" s="369"/>
      <c r="G82" s="354"/>
      <c r="H82" s="16" t="s">
        <v>115</v>
      </c>
      <c r="I82" s="33" t="s">
        <v>1272</v>
      </c>
      <c r="J82" s="34">
        <v>40299</v>
      </c>
      <c r="K82" s="1">
        <v>69</v>
      </c>
    </row>
    <row r="83" spans="1:11" ht="12" customHeight="1">
      <c r="A83" s="366" t="s">
        <v>187</v>
      </c>
      <c r="B83" s="367"/>
      <c r="C83" s="45">
        <v>182.1</v>
      </c>
      <c r="D83" s="368" t="s">
        <v>141</v>
      </c>
      <c r="E83" s="369"/>
      <c r="F83" s="369"/>
      <c r="G83" s="354"/>
      <c r="H83" s="16" t="s">
        <v>56</v>
      </c>
      <c r="I83" s="36" t="s">
        <v>1273</v>
      </c>
      <c r="J83" s="34">
        <v>40299</v>
      </c>
      <c r="K83" s="1">
        <v>70</v>
      </c>
    </row>
    <row r="84" spans="1:11" ht="12" customHeight="1">
      <c r="A84" s="366" t="s">
        <v>188</v>
      </c>
      <c r="B84" s="367"/>
      <c r="C84" s="45">
        <v>60.7</v>
      </c>
      <c r="D84" s="368" t="s">
        <v>117</v>
      </c>
      <c r="E84" s="369"/>
      <c r="F84" s="369"/>
      <c r="G84" s="354"/>
      <c r="H84" s="16" t="s">
        <v>117</v>
      </c>
      <c r="I84" s="33" t="s">
        <v>1274</v>
      </c>
      <c r="J84" s="34">
        <v>40299</v>
      </c>
      <c r="K84" s="1">
        <v>71</v>
      </c>
    </row>
    <row r="85" spans="1:11" ht="12" customHeight="1">
      <c r="A85" s="366" t="s">
        <v>189</v>
      </c>
      <c r="B85" s="367"/>
      <c r="C85" s="45">
        <v>67.6</v>
      </c>
      <c r="D85" s="368" t="s">
        <v>115</v>
      </c>
      <c r="E85" s="369"/>
      <c r="F85" s="369"/>
      <c r="G85" s="354"/>
      <c r="H85" s="16" t="s">
        <v>115</v>
      </c>
      <c r="I85" s="33" t="s">
        <v>1748</v>
      </c>
      <c r="J85" s="34">
        <v>40299</v>
      </c>
      <c r="K85" s="1">
        <v>72</v>
      </c>
    </row>
    <row r="86" spans="1:11" ht="12" customHeight="1">
      <c r="A86" s="366" t="s">
        <v>190</v>
      </c>
      <c r="B86" s="367"/>
      <c r="C86" s="45">
        <v>45.6</v>
      </c>
      <c r="D86" s="368" t="s">
        <v>191</v>
      </c>
      <c r="E86" s="369"/>
      <c r="F86" s="369"/>
      <c r="G86" s="354"/>
      <c r="H86" s="16" t="s">
        <v>191</v>
      </c>
      <c r="I86" s="33" t="s">
        <v>1749</v>
      </c>
      <c r="J86" s="34">
        <v>40299</v>
      </c>
      <c r="K86" s="1">
        <v>73</v>
      </c>
    </row>
    <row r="87" spans="1:11" ht="12" customHeight="1">
      <c r="A87" s="366" t="s">
        <v>192</v>
      </c>
      <c r="B87" s="367"/>
      <c r="C87" s="45">
        <v>1354.7</v>
      </c>
      <c r="D87" s="368" t="s">
        <v>193</v>
      </c>
      <c r="E87" s="369"/>
      <c r="F87" s="369"/>
      <c r="G87" s="354"/>
      <c r="H87" s="16" t="s">
        <v>194</v>
      </c>
      <c r="I87" s="33" t="s">
        <v>1275</v>
      </c>
      <c r="J87" s="34">
        <v>40299</v>
      </c>
      <c r="K87" s="1">
        <v>74</v>
      </c>
    </row>
    <row r="88" spans="1:11" ht="12" customHeight="1">
      <c r="A88" s="366" t="s">
        <v>195</v>
      </c>
      <c r="B88" s="367"/>
      <c r="C88" s="45">
        <v>96.2</v>
      </c>
      <c r="D88" s="368" t="s">
        <v>74</v>
      </c>
      <c r="E88" s="369"/>
      <c r="F88" s="369"/>
      <c r="G88" s="354"/>
      <c r="H88" s="16" t="s">
        <v>74</v>
      </c>
      <c r="I88" s="33" t="s">
        <v>1276</v>
      </c>
      <c r="J88" s="34">
        <v>40299</v>
      </c>
      <c r="K88" s="1">
        <v>75</v>
      </c>
    </row>
    <row r="89" spans="1:11" ht="12" customHeight="1">
      <c r="A89" s="366" t="s">
        <v>196</v>
      </c>
      <c r="B89" s="367"/>
      <c r="C89" s="45">
        <v>99.8</v>
      </c>
      <c r="D89" s="368" t="s">
        <v>115</v>
      </c>
      <c r="E89" s="369"/>
      <c r="F89" s="369"/>
      <c r="G89" s="354"/>
      <c r="H89" s="16" t="s">
        <v>115</v>
      </c>
      <c r="I89" s="33" t="s">
        <v>1277</v>
      </c>
      <c r="J89" s="34">
        <v>40299</v>
      </c>
      <c r="K89" s="1">
        <v>76</v>
      </c>
    </row>
    <row r="90" spans="1:11" ht="12" customHeight="1">
      <c r="A90" s="366" t="s">
        <v>197</v>
      </c>
      <c r="B90" s="367"/>
      <c r="C90" s="45">
        <v>177.9</v>
      </c>
      <c r="D90" s="368" t="s">
        <v>74</v>
      </c>
      <c r="E90" s="369"/>
      <c r="F90" s="369"/>
      <c r="G90" s="354"/>
      <c r="H90" s="16" t="s">
        <v>74</v>
      </c>
      <c r="I90" s="33" t="s">
        <v>1278</v>
      </c>
      <c r="J90" s="34">
        <v>40299</v>
      </c>
      <c r="K90" s="1">
        <v>77</v>
      </c>
    </row>
    <row r="91" spans="1:11" ht="12" customHeight="1">
      <c r="A91" s="366" t="s">
        <v>198</v>
      </c>
      <c r="B91" s="367"/>
      <c r="C91" s="45">
        <v>115.2</v>
      </c>
      <c r="D91" s="368" t="s">
        <v>72</v>
      </c>
      <c r="E91" s="369"/>
      <c r="F91" s="369"/>
      <c r="G91" s="354"/>
      <c r="H91" s="16" t="s">
        <v>72</v>
      </c>
      <c r="I91" s="33" t="s">
        <v>1279</v>
      </c>
      <c r="J91" s="34">
        <v>40299</v>
      </c>
      <c r="K91" s="1">
        <v>78</v>
      </c>
    </row>
    <row r="92" spans="1:11" ht="12" customHeight="1">
      <c r="A92" s="366" t="s">
        <v>199</v>
      </c>
      <c r="B92" s="367"/>
      <c r="C92" s="45">
        <v>113.7</v>
      </c>
      <c r="D92" s="368" t="s">
        <v>64</v>
      </c>
      <c r="E92" s="369"/>
      <c r="F92" s="369"/>
      <c r="G92" s="354"/>
      <c r="H92" s="16" t="s">
        <v>64</v>
      </c>
      <c r="I92" s="33" t="s">
        <v>1280</v>
      </c>
      <c r="J92" s="34">
        <v>40299</v>
      </c>
      <c r="K92" s="1">
        <v>79</v>
      </c>
    </row>
    <row r="93" spans="1:11" ht="12" customHeight="1">
      <c r="A93" s="366" t="s">
        <v>200</v>
      </c>
      <c r="B93" s="367"/>
      <c r="C93" s="45">
        <v>2827.3</v>
      </c>
      <c r="D93" s="368" t="s">
        <v>201</v>
      </c>
      <c r="E93" s="369"/>
      <c r="F93" s="369"/>
      <c r="G93" s="354"/>
      <c r="H93" s="16" t="s">
        <v>201</v>
      </c>
      <c r="I93" s="33" t="s">
        <v>1281</v>
      </c>
      <c r="J93" s="34">
        <v>40299</v>
      </c>
      <c r="K93" s="1">
        <v>80</v>
      </c>
    </row>
    <row r="94" spans="1:11" ht="12" customHeight="1">
      <c r="A94" s="366" t="s">
        <v>202</v>
      </c>
      <c r="B94" s="367"/>
      <c r="C94" s="45">
        <v>394.8</v>
      </c>
      <c r="D94" s="368" t="s">
        <v>68</v>
      </c>
      <c r="E94" s="369"/>
      <c r="F94" s="369"/>
      <c r="G94" s="354"/>
      <c r="H94" s="16" t="s">
        <v>68</v>
      </c>
      <c r="I94" s="33" t="s">
        <v>1282</v>
      </c>
      <c r="J94" s="34">
        <v>40299</v>
      </c>
      <c r="K94" s="1">
        <v>81</v>
      </c>
    </row>
    <row r="95" spans="1:11" ht="12" customHeight="1">
      <c r="A95" s="366" t="s">
        <v>203</v>
      </c>
      <c r="B95" s="367"/>
      <c r="C95" s="45">
        <v>3204.3</v>
      </c>
      <c r="D95" s="368" t="s">
        <v>204</v>
      </c>
      <c r="E95" s="369"/>
      <c r="F95" s="369"/>
      <c r="G95" s="354"/>
      <c r="H95" s="16" t="s">
        <v>205</v>
      </c>
      <c r="I95" s="33" t="s">
        <v>1283</v>
      </c>
      <c r="J95" s="34">
        <v>40299</v>
      </c>
      <c r="K95" s="1">
        <v>82</v>
      </c>
    </row>
    <row r="96" spans="1:11" ht="12" customHeight="1">
      <c r="A96" s="366" t="s">
        <v>206</v>
      </c>
      <c r="B96" s="367"/>
      <c r="C96" s="45">
        <v>541.7</v>
      </c>
      <c r="D96" s="368" t="s">
        <v>86</v>
      </c>
      <c r="E96" s="369"/>
      <c r="F96" s="369"/>
      <c r="G96" s="354"/>
      <c r="H96" s="16" t="s">
        <v>86</v>
      </c>
      <c r="I96" s="33" t="s">
        <v>1284</v>
      </c>
      <c r="J96" s="34">
        <v>40299</v>
      </c>
      <c r="K96" s="1">
        <v>83</v>
      </c>
    </row>
    <row r="97" spans="1:11" ht="12" customHeight="1">
      <c r="A97" s="366" t="s">
        <v>207</v>
      </c>
      <c r="B97" s="367"/>
      <c r="C97" s="45">
        <v>463.4</v>
      </c>
      <c r="D97" s="368" t="s">
        <v>209</v>
      </c>
      <c r="E97" s="369"/>
      <c r="F97" s="369"/>
      <c r="G97" s="354"/>
      <c r="H97" s="16" t="s">
        <v>58</v>
      </c>
      <c r="I97" s="33" t="s">
        <v>1289</v>
      </c>
      <c r="J97" s="34">
        <v>40299</v>
      </c>
      <c r="K97" s="1">
        <v>84</v>
      </c>
    </row>
    <row r="98" spans="1:11" ht="12" customHeight="1">
      <c r="A98" s="366" t="s">
        <v>210</v>
      </c>
      <c r="B98" s="367"/>
      <c r="C98" s="45">
        <v>402.2</v>
      </c>
      <c r="D98" s="368" t="s">
        <v>68</v>
      </c>
      <c r="E98" s="369"/>
      <c r="F98" s="369"/>
      <c r="G98" s="354"/>
      <c r="H98" s="16" t="s">
        <v>81</v>
      </c>
      <c r="I98" s="33" t="s">
        <v>1285</v>
      </c>
      <c r="J98" s="34">
        <v>40299</v>
      </c>
      <c r="K98" s="1">
        <v>85</v>
      </c>
    </row>
    <row r="99" spans="1:11" ht="12" customHeight="1">
      <c r="A99" s="366" t="s">
        <v>211</v>
      </c>
      <c r="B99" s="367"/>
      <c r="C99" s="45">
        <v>465.6</v>
      </c>
      <c r="D99" s="368" t="s">
        <v>84</v>
      </c>
      <c r="E99" s="369"/>
      <c r="F99" s="369"/>
      <c r="G99" s="354"/>
      <c r="H99" s="16" t="s">
        <v>212</v>
      </c>
      <c r="I99" s="33" t="s">
        <v>1286</v>
      </c>
      <c r="J99" s="34">
        <v>40299</v>
      </c>
      <c r="K99" s="1">
        <v>86</v>
      </c>
    </row>
    <row r="100" spans="1:11" ht="12" customHeight="1">
      <c r="A100" s="366" t="s">
        <v>213</v>
      </c>
      <c r="B100" s="367"/>
      <c r="C100" s="45">
        <v>325.5</v>
      </c>
      <c r="D100" s="368" t="s">
        <v>104</v>
      </c>
      <c r="E100" s="369"/>
      <c r="F100" s="369"/>
      <c r="G100" s="354"/>
      <c r="H100" s="16" t="s">
        <v>214</v>
      </c>
      <c r="I100" s="33" t="s">
        <v>1287</v>
      </c>
      <c r="J100" s="34">
        <v>40299</v>
      </c>
      <c r="K100" s="1">
        <v>87</v>
      </c>
    </row>
    <row r="101" spans="1:11" ht="12" customHeight="1">
      <c r="A101" s="366" t="s">
        <v>215</v>
      </c>
      <c r="B101" s="367"/>
      <c r="C101" s="45">
        <v>470.3</v>
      </c>
      <c r="D101" s="368" t="s">
        <v>102</v>
      </c>
      <c r="E101" s="369"/>
      <c r="F101" s="369"/>
      <c r="G101" s="354"/>
      <c r="H101" s="16" t="s">
        <v>102</v>
      </c>
      <c r="I101" s="33" t="s">
        <v>1288</v>
      </c>
      <c r="J101" s="34">
        <v>40299</v>
      </c>
      <c r="K101" s="1">
        <v>88</v>
      </c>
    </row>
    <row r="102" spans="1:11" ht="12" customHeight="1">
      <c r="A102" s="366" t="s">
        <v>216</v>
      </c>
      <c r="B102" s="367"/>
      <c r="C102" s="45">
        <v>860.2</v>
      </c>
      <c r="D102" s="368" t="s">
        <v>217</v>
      </c>
      <c r="E102" s="369"/>
      <c r="F102" s="369"/>
      <c r="G102" s="354"/>
      <c r="H102" s="16" t="s">
        <v>218</v>
      </c>
      <c r="I102" s="33" t="s">
        <v>1290</v>
      </c>
      <c r="J102" s="34">
        <v>40299</v>
      </c>
      <c r="K102" s="1">
        <v>89</v>
      </c>
    </row>
    <row r="103" spans="1:11" ht="12" customHeight="1">
      <c r="A103" s="366" t="s">
        <v>219</v>
      </c>
      <c r="B103" s="367"/>
      <c r="C103" s="45">
        <v>819</v>
      </c>
      <c r="D103" s="368" t="s">
        <v>220</v>
      </c>
      <c r="E103" s="369"/>
      <c r="F103" s="369"/>
      <c r="G103" s="354"/>
      <c r="H103" s="16" t="s">
        <v>220</v>
      </c>
      <c r="I103" s="33" t="s">
        <v>1294</v>
      </c>
      <c r="J103" s="34">
        <v>40299</v>
      </c>
      <c r="K103" s="1">
        <v>90</v>
      </c>
    </row>
    <row r="104" spans="1:11" ht="12" customHeight="1">
      <c r="A104" s="366" t="s">
        <v>221</v>
      </c>
      <c r="B104" s="209"/>
      <c r="C104" s="46">
        <v>450.9</v>
      </c>
      <c r="D104" s="368" t="s">
        <v>59</v>
      </c>
      <c r="E104" s="276"/>
      <c r="F104" s="276"/>
      <c r="G104" s="209"/>
      <c r="H104" s="21" t="s">
        <v>59</v>
      </c>
      <c r="I104" s="33" t="s">
        <v>1291</v>
      </c>
      <c r="J104" s="34">
        <v>40299</v>
      </c>
      <c r="K104" s="1">
        <v>91</v>
      </c>
    </row>
    <row r="105" spans="1:11" ht="12" customHeight="1">
      <c r="A105" s="366" t="s">
        <v>222</v>
      </c>
      <c r="B105" s="209"/>
      <c r="C105" s="47">
        <v>468</v>
      </c>
      <c r="D105" s="368" t="s">
        <v>143</v>
      </c>
      <c r="E105" s="276"/>
      <c r="F105" s="276"/>
      <c r="G105" s="209"/>
      <c r="H105" s="22" t="s">
        <v>181</v>
      </c>
      <c r="I105" s="33" t="s">
        <v>1292</v>
      </c>
      <c r="J105" s="34">
        <v>40299</v>
      </c>
      <c r="K105" s="1">
        <v>92</v>
      </c>
    </row>
    <row r="106" spans="1:11" ht="12" customHeight="1">
      <c r="A106" s="366" t="s">
        <v>223</v>
      </c>
      <c r="B106" s="209"/>
      <c r="C106" s="47">
        <v>1336.7</v>
      </c>
      <c r="D106" s="368" t="s">
        <v>224</v>
      </c>
      <c r="E106" s="276"/>
      <c r="F106" s="276"/>
      <c r="G106" s="209"/>
      <c r="H106" s="22" t="s">
        <v>225</v>
      </c>
      <c r="I106" s="33" t="s">
        <v>1293</v>
      </c>
      <c r="J106" s="34">
        <v>40299</v>
      </c>
      <c r="K106" s="1">
        <v>93</v>
      </c>
    </row>
    <row r="107" spans="1:11" ht="12" customHeight="1">
      <c r="A107" s="366" t="s">
        <v>226</v>
      </c>
      <c r="B107" s="209"/>
      <c r="C107" s="47">
        <v>557.39</v>
      </c>
      <c r="D107" s="368" t="s">
        <v>181</v>
      </c>
      <c r="E107" s="276"/>
      <c r="F107" s="276"/>
      <c r="G107" s="209"/>
      <c r="H107" s="22" t="s">
        <v>209</v>
      </c>
      <c r="I107" s="33" t="s">
        <v>1295</v>
      </c>
      <c r="J107" s="34">
        <v>40299</v>
      </c>
      <c r="K107" s="1">
        <v>94</v>
      </c>
    </row>
    <row r="108" spans="1:11" ht="12" customHeight="1">
      <c r="A108" s="366" t="s">
        <v>227</v>
      </c>
      <c r="B108" s="209"/>
      <c r="C108" s="47">
        <v>559</v>
      </c>
      <c r="D108" s="368" t="s">
        <v>76</v>
      </c>
      <c r="E108" s="276"/>
      <c r="F108" s="276"/>
      <c r="G108" s="209"/>
      <c r="H108" s="22" t="s">
        <v>76</v>
      </c>
      <c r="I108" s="33" t="s">
        <v>1302</v>
      </c>
      <c r="J108" s="34">
        <v>40299</v>
      </c>
      <c r="K108" s="1">
        <v>95</v>
      </c>
    </row>
    <row r="109" spans="1:11" ht="12" customHeight="1">
      <c r="A109" s="366" t="s">
        <v>228</v>
      </c>
      <c r="B109" s="209"/>
      <c r="C109" s="47">
        <v>171.5</v>
      </c>
      <c r="D109" s="368" t="s">
        <v>141</v>
      </c>
      <c r="E109" s="276"/>
      <c r="F109" s="276"/>
      <c r="G109" s="209"/>
      <c r="H109" s="22" t="s">
        <v>128</v>
      </c>
      <c r="I109" s="33" t="s">
        <v>1303</v>
      </c>
      <c r="J109" s="34">
        <v>40299</v>
      </c>
      <c r="K109" s="1">
        <v>96</v>
      </c>
    </row>
    <row r="110" spans="1:11" ht="12" customHeight="1">
      <c r="A110" s="366" t="s">
        <v>229</v>
      </c>
      <c r="B110" s="209"/>
      <c r="C110" s="47">
        <v>819.7</v>
      </c>
      <c r="D110" s="368" t="s">
        <v>83</v>
      </c>
      <c r="E110" s="276"/>
      <c r="F110" s="276"/>
      <c r="G110" s="209"/>
      <c r="H110" s="22" t="s">
        <v>83</v>
      </c>
      <c r="I110" s="33" t="s">
        <v>1296</v>
      </c>
      <c r="J110" s="34">
        <v>40299</v>
      </c>
      <c r="K110" s="1">
        <v>97</v>
      </c>
    </row>
    <row r="111" spans="1:11" ht="12" customHeight="1">
      <c r="A111" s="366" t="s">
        <v>230</v>
      </c>
      <c r="B111" s="209"/>
      <c r="C111" s="47">
        <v>462.6</v>
      </c>
      <c r="D111" s="368" t="s">
        <v>78</v>
      </c>
      <c r="E111" s="276"/>
      <c r="F111" s="276"/>
      <c r="G111" s="209"/>
      <c r="H111" s="22" t="s">
        <v>78</v>
      </c>
      <c r="I111" s="33" t="s">
        <v>1297</v>
      </c>
      <c r="J111" s="34">
        <v>40299</v>
      </c>
      <c r="K111" s="1">
        <v>98</v>
      </c>
    </row>
    <row r="112" spans="1:11" ht="12" customHeight="1">
      <c r="A112" s="366" t="s">
        <v>231</v>
      </c>
      <c r="B112" s="209"/>
      <c r="C112" s="47">
        <v>836.1</v>
      </c>
      <c r="D112" s="368" t="s">
        <v>145</v>
      </c>
      <c r="E112" s="276"/>
      <c r="F112" s="276"/>
      <c r="G112" s="209"/>
      <c r="H112" s="22" t="s">
        <v>145</v>
      </c>
      <c r="I112" s="33" t="s">
        <v>1298</v>
      </c>
      <c r="J112" s="34">
        <v>40299</v>
      </c>
      <c r="K112" s="1">
        <v>99</v>
      </c>
    </row>
    <row r="113" spans="1:11" ht="12" customHeight="1">
      <c r="A113" s="366" t="s">
        <v>232</v>
      </c>
      <c r="B113" s="209"/>
      <c r="C113" s="47">
        <v>467.4</v>
      </c>
      <c r="D113" s="368" t="s">
        <v>157</v>
      </c>
      <c r="E113" s="276"/>
      <c r="F113" s="276"/>
      <c r="G113" s="209"/>
      <c r="H113" s="22" t="s">
        <v>157</v>
      </c>
      <c r="I113" s="33" t="s">
        <v>1299</v>
      </c>
      <c r="J113" s="34">
        <v>40299</v>
      </c>
      <c r="K113" s="1">
        <v>100</v>
      </c>
    </row>
    <row r="114" spans="1:11" ht="12" customHeight="1">
      <c r="A114" s="366" t="s">
        <v>233</v>
      </c>
      <c r="B114" s="209"/>
      <c r="C114" s="47">
        <v>559.4</v>
      </c>
      <c r="D114" s="368" t="s">
        <v>152</v>
      </c>
      <c r="E114" s="276"/>
      <c r="F114" s="276"/>
      <c r="G114" s="209"/>
      <c r="H114" s="22" t="s">
        <v>78</v>
      </c>
      <c r="I114" s="33" t="s">
        <v>1300</v>
      </c>
      <c r="J114" s="34">
        <v>40299</v>
      </c>
      <c r="K114" s="1">
        <v>101</v>
      </c>
    </row>
    <row r="115" spans="1:11" ht="12" customHeight="1">
      <c r="A115" s="366" t="s">
        <v>234</v>
      </c>
      <c r="B115" s="209"/>
      <c r="C115" s="47">
        <v>439.1</v>
      </c>
      <c r="D115" s="368" t="s">
        <v>147</v>
      </c>
      <c r="E115" s="276"/>
      <c r="F115" s="276"/>
      <c r="G115" s="209"/>
      <c r="H115" s="22" t="s">
        <v>147</v>
      </c>
      <c r="I115" s="33" t="s">
        <v>1301</v>
      </c>
      <c r="J115" s="34">
        <v>40299</v>
      </c>
      <c r="K115" s="1">
        <v>102</v>
      </c>
    </row>
    <row r="116" spans="1:11" ht="12" customHeight="1">
      <c r="A116" s="366" t="s">
        <v>235</v>
      </c>
      <c r="B116" s="209"/>
      <c r="C116" s="47">
        <v>411.4</v>
      </c>
      <c r="D116" s="368" t="s">
        <v>79</v>
      </c>
      <c r="E116" s="276"/>
      <c r="F116" s="276"/>
      <c r="G116" s="209"/>
      <c r="H116" s="22" t="s">
        <v>102</v>
      </c>
      <c r="I116" s="33" t="s">
        <v>1304</v>
      </c>
      <c r="J116" s="34">
        <v>40299</v>
      </c>
      <c r="K116" s="1">
        <v>103</v>
      </c>
    </row>
    <row r="117" spans="1:11" ht="12" customHeight="1">
      <c r="A117" s="366" t="s">
        <v>236</v>
      </c>
      <c r="B117" s="209"/>
      <c r="C117" s="47">
        <v>467.8</v>
      </c>
      <c r="D117" s="368" t="s">
        <v>76</v>
      </c>
      <c r="E117" s="276"/>
      <c r="F117" s="276"/>
      <c r="G117" s="209"/>
      <c r="H117" s="22" t="s">
        <v>76</v>
      </c>
      <c r="I117" s="33" t="s">
        <v>1309</v>
      </c>
      <c r="J117" s="34">
        <v>40299</v>
      </c>
      <c r="K117" s="1">
        <v>104</v>
      </c>
    </row>
    <row r="118" spans="1:11" ht="12" customHeight="1">
      <c r="A118" s="366" t="s">
        <v>237</v>
      </c>
      <c r="B118" s="209"/>
      <c r="C118" s="47">
        <v>868.2</v>
      </c>
      <c r="D118" s="368" t="s">
        <v>238</v>
      </c>
      <c r="E118" s="276"/>
      <c r="F118" s="276"/>
      <c r="G118" s="209"/>
      <c r="H118" s="22" t="s">
        <v>238</v>
      </c>
      <c r="I118" s="33" t="s">
        <v>1310</v>
      </c>
      <c r="J118" s="34">
        <v>40299</v>
      </c>
      <c r="K118" s="1">
        <v>105</v>
      </c>
    </row>
    <row r="119" spans="1:11" ht="12" customHeight="1">
      <c r="A119" s="366" t="s">
        <v>239</v>
      </c>
      <c r="B119" s="209"/>
      <c r="C119" s="47">
        <v>351</v>
      </c>
      <c r="D119" s="368" t="s">
        <v>79</v>
      </c>
      <c r="E119" s="276"/>
      <c r="F119" s="276"/>
      <c r="G119" s="209"/>
      <c r="H119" s="22" t="s">
        <v>81</v>
      </c>
      <c r="I119" s="33" t="s">
        <v>1305</v>
      </c>
      <c r="J119" s="34">
        <v>40299</v>
      </c>
      <c r="K119" s="1">
        <v>106</v>
      </c>
    </row>
    <row r="120" spans="1:11" ht="12" customHeight="1">
      <c r="A120" s="366" t="s">
        <v>241</v>
      </c>
      <c r="B120" s="209"/>
      <c r="C120" s="47">
        <v>322.5</v>
      </c>
      <c r="D120" s="368" t="s">
        <v>59</v>
      </c>
      <c r="E120" s="276"/>
      <c r="F120" s="276"/>
      <c r="G120" s="209"/>
      <c r="H120" s="22" t="s">
        <v>59</v>
      </c>
      <c r="I120" s="33" t="s">
        <v>1306</v>
      </c>
      <c r="J120" s="34">
        <v>40299</v>
      </c>
      <c r="K120" s="1">
        <v>107</v>
      </c>
    </row>
    <row r="121" spans="1:11" ht="12" customHeight="1">
      <c r="A121" s="366" t="s">
        <v>242</v>
      </c>
      <c r="B121" s="209"/>
      <c r="C121" s="47">
        <v>471.8</v>
      </c>
      <c r="D121" s="368" t="s">
        <v>78</v>
      </c>
      <c r="E121" s="276"/>
      <c r="F121" s="276"/>
      <c r="G121" s="209"/>
      <c r="H121" s="22" t="s">
        <v>78</v>
      </c>
      <c r="I121" s="33" t="s">
        <v>1307</v>
      </c>
      <c r="J121" s="34">
        <v>40299</v>
      </c>
      <c r="K121" s="1">
        <v>108</v>
      </c>
    </row>
    <row r="122" spans="1:11" ht="12" customHeight="1">
      <c r="A122" s="366" t="s">
        <v>243</v>
      </c>
      <c r="B122" s="209"/>
      <c r="C122" s="47">
        <v>842.6</v>
      </c>
      <c r="D122" s="368" t="s">
        <v>244</v>
      </c>
      <c r="E122" s="276"/>
      <c r="F122" s="276"/>
      <c r="G122" s="209"/>
      <c r="H122" s="22" t="s">
        <v>245</v>
      </c>
      <c r="I122" s="33" t="s">
        <v>1308</v>
      </c>
      <c r="J122" s="34">
        <v>40299</v>
      </c>
      <c r="K122" s="1">
        <v>109</v>
      </c>
    </row>
    <row r="123" spans="1:11" ht="12" customHeight="1">
      <c r="A123" s="366" t="s">
        <v>246</v>
      </c>
      <c r="B123" s="209"/>
      <c r="C123" s="47">
        <v>833.3</v>
      </c>
      <c r="D123" s="368" t="s">
        <v>218</v>
      </c>
      <c r="E123" s="276"/>
      <c r="F123" s="276"/>
      <c r="G123" s="209"/>
      <c r="H123" s="22" t="s">
        <v>218</v>
      </c>
      <c r="I123" s="33" t="s">
        <v>1311</v>
      </c>
      <c r="J123" s="34">
        <v>40299</v>
      </c>
      <c r="K123" s="1">
        <v>110</v>
      </c>
    </row>
    <row r="124" spans="1:11" ht="12.75" customHeight="1">
      <c r="A124" s="366" t="s">
        <v>247</v>
      </c>
      <c r="B124" s="209"/>
      <c r="C124" s="47">
        <v>823</v>
      </c>
      <c r="D124" s="368" t="s">
        <v>245</v>
      </c>
      <c r="E124" s="276"/>
      <c r="F124" s="276"/>
      <c r="G124" s="209"/>
      <c r="H124" s="22" t="s">
        <v>248</v>
      </c>
      <c r="I124" s="33" t="s">
        <v>1320</v>
      </c>
      <c r="J124" s="34">
        <v>40299</v>
      </c>
      <c r="K124" s="1">
        <v>111</v>
      </c>
    </row>
    <row r="125" spans="1:11" ht="12" customHeight="1">
      <c r="A125" s="366" t="s">
        <v>249</v>
      </c>
      <c r="B125" s="209"/>
      <c r="C125" s="47">
        <v>824.6</v>
      </c>
      <c r="D125" s="368" t="s">
        <v>181</v>
      </c>
      <c r="E125" s="276"/>
      <c r="F125" s="276"/>
      <c r="G125" s="209"/>
      <c r="H125" s="22" t="s">
        <v>181</v>
      </c>
      <c r="I125" s="33" t="s">
        <v>1312</v>
      </c>
      <c r="J125" s="34">
        <v>40299</v>
      </c>
      <c r="K125" s="1">
        <v>112</v>
      </c>
    </row>
    <row r="126" spans="1:11" ht="12" customHeight="1">
      <c r="A126" s="366" t="s">
        <v>250</v>
      </c>
      <c r="B126" s="209"/>
      <c r="C126" s="47">
        <v>824.9</v>
      </c>
      <c r="D126" s="368" t="s">
        <v>218</v>
      </c>
      <c r="E126" s="276"/>
      <c r="F126" s="276"/>
      <c r="G126" s="209"/>
      <c r="H126" s="22" t="s">
        <v>244</v>
      </c>
      <c r="I126" s="33" t="s">
        <v>1313</v>
      </c>
      <c r="J126" s="34">
        <v>40299</v>
      </c>
      <c r="K126" s="1">
        <v>113</v>
      </c>
    </row>
    <row r="127" spans="1:11" ht="12" customHeight="1">
      <c r="A127" s="366" t="s">
        <v>251</v>
      </c>
      <c r="B127" s="209"/>
      <c r="C127" s="47">
        <v>867.5</v>
      </c>
      <c r="D127" s="368" t="s">
        <v>252</v>
      </c>
      <c r="E127" s="276"/>
      <c r="F127" s="276"/>
      <c r="G127" s="209"/>
      <c r="H127" s="22" t="s">
        <v>248</v>
      </c>
      <c r="I127" s="33" t="s">
        <v>1314</v>
      </c>
      <c r="J127" s="34">
        <v>40299</v>
      </c>
      <c r="K127" s="1">
        <v>114</v>
      </c>
    </row>
    <row r="128" spans="1:11" ht="12" customHeight="1">
      <c r="A128" s="366" t="s">
        <v>253</v>
      </c>
      <c r="B128" s="209"/>
      <c r="C128" s="47">
        <v>857.8</v>
      </c>
      <c r="D128" s="368" t="s">
        <v>218</v>
      </c>
      <c r="E128" s="276"/>
      <c r="F128" s="276"/>
      <c r="G128" s="209"/>
      <c r="H128" s="22" t="s">
        <v>218</v>
      </c>
      <c r="I128" s="33" t="s">
        <v>1315</v>
      </c>
      <c r="J128" s="34">
        <v>40299</v>
      </c>
      <c r="K128" s="1">
        <v>115</v>
      </c>
    </row>
    <row r="129" spans="1:11" ht="12" customHeight="1">
      <c r="A129" s="366" t="s">
        <v>254</v>
      </c>
      <c r="B129" s="209"/>
      <c r="C129" s="47">
        <v>853.9</v>
      </c>
      <c r="D129" s="368" t="s">
        <v>248</v>
      </c>
      <c r="E129" s="276"/>
      <c r="F129" s="276"/>
      <c r="G129" s="209"/>
      <c r="H129" s="23" t="s">
        <v>248</v>
      </c>
      <c r="I129" s="33" t="s">
        <v>1316</v>
      </c>
      <c r="J129" s="34">
        <v>40299</v>
      </c>
      <c r="K129" s="1">
        <v>116</v>
      </c>
    </row>
    <row r="130" spans="1:11" ht="12" customHeight="1">
      <c r="A130" s="366" t="s">
        <v>255</v>
      </c>
      <c r="B130" s="209"/>
      <c r="C130" s="48">
        <v>871.8</v>
      </c>
      <c r="D130" s="368" t="s">
        <v>163</v>
      </c>
      <c r="E130" s="276"/>
      <c r="F130" s="276"/>
      <c r="G130" s="209"/>
      <c r="H130" s="24" t="s">
        <v>163</v>
      </c>
      <c r="I130" s="33" t="s">
        <v>1317</v>
      </c>
      <c r="J130" s="34">
        <v>40299</v>
      </c>
      <c r="K130" s="1">
        <v>117</v>
      </c>
    </row>
    <row r="131" spans="1:11" ht="12" customHeight="1">
      <c r="A131" s="366" t="s">
        <v>256</v>
      </c>
      <c r="B131" s="209"/>
      <c r="C131" s="49">
        <v>886.6</v>
      </c>
      <c r="D131" s="368" t="s">
        <v>257</v>
      </c>
      <c r="E131" s="276"/>
      <c r="F131" s="276"/>
      <c r="G131" s="209"/>
      <c r="H131" s="24" t="s">
        <v>217</v>
      </c>
      <c r="I131" s="33" t="s">
        <v>1318</v>
      </c>
      <c r="J131" s="34">
        <v>40299</v>
      </c>
      <c r="K131" s="1">
        <v>118</v>
      </c>
    </row>
    <row r="132" spans="1:11" ht="12" customHeight="1">
      <c r="A132" s="366" t="s">
        <v>258</v>
      </c>
      <c r="B132" s="209"/>
      <c r="C132" s="49">
        <v>836.7</v>
      </c>
      <c r="D132" s="368" t="s">
        <v>257</v>
      </c>
      <c r="E132" s="276"/>
      <c r="F132" s="276"/>
      <c r="G132" s="209"/>
      <c r="H132" s="24" t="s">
        <v>257</v>
      </c>
      <c r="I132" s="33" t="s">
        <v>1319</v>
      </c>
      <c r="J132" s="34">
        <v>40299</v>
      </c>
      <c r="K132" s="1">
        <v>119</v>
      </c>
    </row>
    <row r="133" spans="1:11" ht="12" customHeight="1">
      <c r="A133" s="366" t="s">
        <v>260</v>
      </c>
      <c r="B133" s="209"/>
      <c r="C133" s="49">
        <v>4170.9</v>
      </c>
      <c r="D133" s="368" t="s">
        <v>261</v>
      </c>
      <c r="E133" s="276"/>
      <c r="F133" s="276"/>
      <c r="G133" s="209"/>
      <c r="H133" s="24" t="s">
        <v>262</v>
      </c>
      <c r="I133" s="33" t="s">
        <v>1321</v>
      </c>
      <c r="J133" s="34">
        <v>40299</v>
      </c>
      <c r="K133" s="1">
        <v>120</v>
      </c>
    </row>
    <row r="134" spans="1:11" ht="12" customHeight="1">
      <c r="A134" s="366" t="s">
        <v>263</v>
      </c>
      <c r="B134" s="209"/>
      <c r="C134" s="49">
        <v>2813.6</v>
      </c>
      <c r="D134" s="368" t="s">
        <v>264</v>
      </c>
      <c r="E134" s="276"/>
      <c r="F134" s="276"/>
      <c r="G134" s="209"/>
      <c r="H134" s="24" t="s">
        <v>265</v>
      </c>
      <c r="I134" s="33" t="s">
        <v>1322</v>
      </c>
      <c r="J134" s="34">
        <v>40299</v>
      </c>
      <c r="K134" s="1">
        <v>121</v>
      </c>
    </row>
    <row r="135" spans="1:11" ht="12" customHeight="1">
      <c r="A135" s="366" t="s">
        <v>266</v>
      </c>
      <c r="B135" s="209"/>
      <c r="C135" s="49">
        <v>2797.7</v>
      </c>
      <c r="D135" s="368" t="s">
        <v>267</v>
      </c>
      <c r="E135" s="276"/>
      <c r="F135" s="276"/>
      <c r="G135" s="209"/>
      <c r="H135" s="24" t="s">
        <v>268</v>
      </c>
      <c r="I135" s="33" t="s">
        <v>1323</v>
      </c>
      <c r="J135" s="34">
        <v>40299</v>
      </c>
      <c r="K135" s="1">
        <v>122</v>
      </c>
    </row>
    <row r="136" spans="1:11" ht="12" customHeight="1">
      <c r="A136" s="366" t="s">
        <v>269</v>
      </c>
      <c r="B136" s="209"/>
      <c r="C136" s="49">
        <v>829.7</v>
      </c>
      <c r="D136" s="368" t="s">
        <v>220</v>
      </c>
      <c r="E136" s="276"/>
      <c r="F136" s="276"/>
      <c r="G136" s="209"/>
      <c r="H136" s="24" t="s">
        <v>220</v>
      </c>
      <c r="I136" s="33" t="s">
        <v>1328</v>
      </c>
      <c r="J136" s="34">
        <v>40299</v>
      </c>
      <c r="K136" s="1">
        <v>123</v>
      </c>
    </row>
    <row r="137" spans="1:11" ht="12" customHeight="1">
      <c r="A137" s="366" t="s">
        <v>270</v>
      </c>
      <c r="B137" s="209"/>
      <c r="C137" s="49">
        <v>1448</v>
      </c>
      <c r="D137" s="368" t="s">
        <v>224</v>
      </c>
      <c r="E137" s="276"/>
      <c r="F137" s="276"/>
      <c r="G137" s="209"/>
      <c r="H137" s="24" t="s">
        <v>224</v>
      </c>
      <c r="I137" s="33" t="s">
        <v>1329</v>
      </c>
      <c r="J137" s="34">
        <v>40299</v>
      </c>
      <c r="K137" s="1">
        <v>124</v>
      </c>
    </row>
    <row r="138" spans="1:11" ht="12" customHeight="1">
      <c r="A138" s="366" t="s">
        <v>271</v>
      </c>
      <c r="B138" s="209"/>
      <c r="C138" s="49">
        <v>928.3</v>
      </c>
      <c r="D138" s="368" t="s">
        <v>163</v>
      </c>
      <c r="E138" s="276"/>
      <c r="F138" s="276"/>
      <c r="G138" s="209"/>
      <c r="H138" s="24" t="s">
        <v>272</v>
      </c>
      <c r="I138" s="33" t="s">
        <v>1330</v>
      </c>
      <c r="J138" s="34">
        <v>40299</v>
      </c>
      <c r="K138" s="1">
        <v>125</v>
      </c>
    </row>
    <row r="139" spans="1:11" ht="12" customHeight="1">
      <c r="A139" s="366" t="s">
        <v>273</v>
      </c>
      <c r="B139" s="209"/>
      <c r="C139" s="49">
        <v>3241</v>
      </c>
      <c r="D139" s="368" t="s">
        <v>274</v>
      </c>
      <c r="E139" s="276"/>
      <c r="F139" s="276"/>
      <c r="G139" s="209"/>
      <c r="H139" s="24" t="s">
        <v>275</v>
      </c>
      <c r="I139" s="33" t="s">
        <v>1331</v>
      </c>
      <c r="J139" s="34">
        <v>40299</v>
      </c>
      <c r="K139" s="1">
        <v>126</v>
      </c>
    </row>
    <row r="140" spans="1:11" ht="12" customHeight="1">
      <c r="A140" s="366" t="s">
        <v>276</v>
      </c>
      <c r="B140" s="209"/>
      <c r="C140" s="49">
        <v>970.1</v>
      </c>
      <c r="D140" s="368" t="s">
        <v>163</v>
      </c>
      <c r="E140" s="276"/>
      <c r="F140" s="276"/>
      <c r="G140" s="209"/>
      <c r="H140" s="24" t="s">
        <v>163</v>
      </c>
      <c r="I140" s="33" t="s">
        <v>1332</v>
      </c>
      <c r="J140" s="34">
        <v>40299</v>
      </c>
      <c r="K140" s="1">
        <v>127</v>
      </c>
    </row>
    <row r="141" spans="1:11" ht="12" customHeight="1">
      <c r="A141" s="366" t="s">
        <v>278</v>
      </c>
      <c r="B141" s="209"/>
      <c r="C141" s="49">
        <v>1419.1</v>
      </c>
      <c r="D141" s="368" t="s">
        <v>279</v>
      </c>
      <c r="E141" s="276"/>
      <c r="F141" s="276"/>
      <c r="G141" s="209"/>
      <c r="H141" s="24" t="s">
        <v>280</v>
      </c>
      <c r="I141" s="33" t="s">
        <v>1333</v>
      </c>
      <c r="J141" s="34">
        <v>40299</v>
      </c>
      <c r="K141" s="1">
        <v>128</v>
      </c>
    </row>
    <row r="142" spans="1:11" ht="12" customHeight="1">
      <c r="A142" s="366" t="s">
        <v>281</v>
      </c>
      <c r="B142" s="209"/>
      <c r="C142" s="49">
        <v>966.6</v>
      </c>
      <c r="D142" s="368" t="s">
        <v>272</v>
      </c>
      <c r="E142" s="276"/>
      <c r="F142" s="276"/>
      <c r="G142" s="209"/>
      <c r="H142" s="24" t="s">
        <v>272</v>
      </c>
      <c r="I142" s="33" t="s">
        <v>1334</v>
      </c>
      <c r="J142" s="34">
        <v>40299</v>
      </c>
      <c r="K142" s="1">
        <v>129</v>
      </c>
    </row>
    <row r="143" spans="1:11" ht="12" customHeight="1">
      <c r="A143" s="366" t="s">
        <v>282</v>
      </c>
      <c r="B143" s="209"/>
      <c r="C143" s="49">
        <v>1478.9</v>
      </c>
      <c r="D143" s="368" t="s">
        <v>193</v>
      </c>
      <c r="E143" s="276"/>
      <c r="F143" s="276"/>
      <c r="G143" s="209"/>
      <c r="H143" s="24" t="s">
        <v>224</v>
      </c>
      <c r="I143" s="33" t="s">
        <v>1335</v>
      </c>
      <c r="J143" s="34">
        <v>40299</v>
      </c>
      <c r="K143" s="1">
        <v>130</v>
      </c>
    </row>
    <row r="144" spans="1:11" ht="12" customHeight="1">
      <c r="A144" s="366" t="s">
        <v>283</v>
      </c>
      <c r="B144" s="209"/>
      <c r="C144" s="49">
        <v>1101.2</v>
      </c>
      <c r="D144" s="368" t="s">
        <v>272</v>
      </c>
      <c r="E144" s="276"/>
      <c r="F144" s="276"/>
      <c r="G144" s="209"/>
      <c r="H144" s="24" t="s">
        <v>220</v>
      </c>
      <c r="I144" s="33" t="s">
        <v>1336</v>
      </c>
      <c r="J144" s="34">
        <v>40299</v>
      </c>
      <c r="K144" s="1">
        <v>131</v>
      </c>
    </row>
    <row r="145" spans="1:11" ht="12" customHeight="1">
      <c r="A145" s="366" t="s">
        <v>284</v>
      </c>
      <c r="B145" s="209"/>
      <c r="C145" s="49">
        <v>1453.6</v>
      </c>
      <c r="D145" s="368" t="s">
        <v>285</v>
      </c>
      <c r="E145" s="276"/>
      <c r="F145" s="276"/>
      <c r="G145" s="209"/>
      <c r="H145" s="24" t="s">
        <v>286</v>
      </c>
      <c r="I145" s="33" t="s">
        <v>1337</v>
      </c>
      <c r="J145" s="34">
        <v>40299</v>
      </c>
      <c r="K145" s="1">
        <v>132</v>
      </c>
    </row>
    <row r="146" spans="1:11" ht="12" customHeight="1">
      <c r="A146" s="366" t="s">
        <v>287</v>
      </c>
      <c r="B146" s="209"/>
      <c r="C146" s="49">
        <v>817.8</v>
      </c>
      <c r="D146" s="368" t="s">
        <v>184</v>
      </c>
      <c r="E146" s="276"/>
      <c r="F146" s="276"/>
      <c r="G146" s="209"/>
      <c r="H146" s="24" t="s">
        <v>184</v>
      </c>
      <c r="I146" s="33" t="s">
        <v>1324</v>
      </c>
      <c r="J146" s="34">
        <v>40299</v>
      </c>
      <c r="K146" s="1">
        <v>133</v>
      </c>
    </row>
    <row r="147" spans="1:11" ht="12" customHeight="1">
      <c r="A147" s="366" t="s">
        <v>288</v>
      </c>
      <c r="B147" s="209"/>
      <c r="C147" s="49">
        <v>1069</v>
      </c>
      <c r="D147" s="368" t="s">
        <v>220</v>
      </c>
      <c r="E147" s="276"/>
      <c r="F147" s="276"/>
      <c r="G147" s="209"/>
      <c r="H147" s="24" t="s">
        <v>217</v>
      </c>
      <c r="I147" s="33" t="s">
        <v>1338</v>
      </c>
      <c r="J147" s="34">
        <v>40299</v>
      </c>
      <c r="K147" s="1">
        <v>134</v>
      </c>
    </row>
    <row r="148" spans="1:11" ht="12" customHeight="1">
      <c r="A148" s="366" t="s">
        <v>289</v>
      </c>
      <c r="B148" s="209"/>
      <c r="C148" s="49">
        <v>1504.2</v>
      </c>
      <c r="D148" s="368" t="s">
        <v>290</v>
      </c>
      <c r="E148" s="276"/>
      <c r="F148" s="276"/>
      <c r="G148" s="209"/>
      <c r="H148" s="24" t="s">
        <v>291</v>
      </c>
      <c r="I148" s="33" t="s">
        <v>1339</v>
      </c>
      <c r="J148" s="34">
        <v>40299</v>
      </c>
      <c r="K148" s="1">
        <v>135</v>
      </c>
    </row>
    <row r="149" spans="1:11" ht="12" customHeight="1">
      <c r="A149" s="366" t="s">
        <v>292</v>
      </c>
      <c r="B149" s="209"/>
      <c r="C149" s="49">
        <v>783.7</v>
      </c>
      <c r="D149" s="368" t="s">
        <v>220</v>
      </c>
      <c r="E149" s="276"/>
      <c r="F149" s="276"/>
      <c r="G149" s="209"/>
      <c r="H149" s="24" t="s">
        <v>220</v>
      </c>
      <c r="I149" s="33" t="s">
        <v>1325</v>
      </c>
      <c r="J149" s="34">
        <v>40299</v>
      </c>
      <c r="K149" s="1">
        <v>136</v>
      </c>
    </row>
    <row r="150" spans="1:11" ht="12" customHeight="1">
      <c r="A150" s="366" t="s">
        <v>293</v>
      </c>
      <c r="B150" s="209"/>
      <c r="C150" s="49">
        <v>807.7</v>
      </c>
      <c r="D150" s="368" t="s">
        <v>252</v>
      </c>
      <c r="E150" s="276"/>
      <c r="F150" s="276"/>
      <c r="G150" s="209"/>
      <c r="H150" s="24" t="s">
        <v>252</v>
      </c>
      <c r="I150" s="33" t="s">
        <v>1326</v>
      </c>
      <c r="J150" s="34">
        <v>40299</v>
      </c>
      <c r="K150" s="1">
        <v>137</v>
      </c>
    </row>
    <row r="151" spans="1:11" ht="12" customHeight="1">
      <c r="A151" s="366" t="s">
        <v>294</v>
      </c>
      <c r="B151" s="209"/>
      <c r="C151" s="49">
        <v>776.8</v>
      </c>
      <c r="D151" s="368" t="s">
        <v>212</v>
      </c>
      <c r="E151" s="276"/>
      <c r="F151" s="276"/>
      <c r="G151" s="209"/>
      <c r="H151" s="24" t="s">
        <v>295</v>
      </c>
      <c r="I151" s="33" t="s">
        <v>1327</v>
      </c>
      <c r="J151" s="34">
        <v>40299</v>
      </c>
      <c r="K151" s="1">
        <v>138</v>
      </c>
    </row>
    <row r="152" spans="1:11" ht="12" customHeight="1" hidden="1">
      <c r="A152" s="366" t="s">
        <v>296</v>
      </c>
      <c r="B152" s="209"/>
      <c r="C152" s="49">
        <v>50.3</v>
      </c>
      <c r="D152" s="368" t="s">
        <v>72</v>
      </c>
      <c r="E152" s="276"/>
      <c r="F152" s="276"/>
      <c r="G152" s="209"/>
      <c r="H152" s="24" t="s">
        <v>72</v>
      </c>
      <c r="I152" s="33"/>
      <c r="J152" s="34">
        <v>40299</v>
      </c>
      <c r="K152" s="1">
        <v>139</v>
      </c>
    </row>
    <row r="153" spans="1:11" ht="12" customHeight="1">
      <c r="A153" s="366" t="s">
        <v>297</v>
      </c>
      <c r="B153" s="209"/>
      <c r="C153" s="49">
        <v>113.8</v>
      </c>
      <c r="D153" s="368" t="s">
        <v>64</v>
      </c>
      <c r="E153" s="276"/>
      <c r="F153" s="276"/>
      <c r="G153" s="209"/>
      <c r="H153" s="24" t="s">
        <v>115</v>
      </c>
      <c r="I153" s="33" t="s">
        <v>1340</v>
      </c>
      <c r="J153" s="34">
        <v>40299</v>
      </c>
      <c r="K153" s="1">
        <v>139</v>
      </c>
    </row>
    <row r="154" spans="1:11" ht="12" customHeight="1">
      <c r="A154" s="366" t="s">
        <v>298</v>
      </c>
      <c r="B154" s="209"/>
      <c r="C154" s="49">
        <v>135.4</v>
      </c>
      <c r="D154" s="368" t="s">
        <v>117</v>
      </c>
      <c r="E154" s="276"/>
      <c r="F154" s="276"/>
      <c r="G154" s="209"/>
      <c r="H154" s="24" t="s">
        <v>117</v>
      </c>
      <c r="I154" s="33" t="s">
        <v>1341</v>
      </c>
      <c r="J154" s="34">
        <v>40299</v>
      </c>
      <c r="K154" s="1">
        <v>140</v>
      </c>
    </row>
    <row r="155" spans="1:11" ht="12" customHeight="1">
      <c r="A155" s="366" t="s">
        <v>299</v>
      </c>
      <c r="B155" s="209"/>
      <c r="C155" s="47">
        <v>464.1</v>
      </c>
      <c r="D155" s="368" t="s">
        <v>87</v>
      </c>
      <c r="E155" s="276"/>
      <c r="F155" s="276"/>
      <c r="G155" s="209"/>
      <c r="H155" s="22" t="s">
        <v>157</v>
      </c>
      <c r="I155" s="33" t="s">
        <v>1342</v>
      </c>
      <c r="J155" s="34">
        <v>40299</v>
      </c>
      <c r="K155" s="1">
        <v>141</v>
      </c>
    </row>
    <row r="156" spans="1:11" ht="12" customHeight="1">
      <c r="A156" s="366" t="s">
        <v>300</v>
      </c>
      <c r="B156" s="209"/>
      <c r="C156" s="47">
        <v>765.6</v>
      </c>
      <c r="D156" s="368" t="s">
        <v>143</v>
      </c>
      <c r="E156" s="276"/>
      <c r="F156" s="276"/>
      <c r="G156" s="209"/>
      <c r="H156" s="22" t="s">
        <v>143</v>
      </c>
      <c r="I156" s="33" t="s">
        <v>1343</v>
      </c>
      <c r="J156" s="34">
        <v>40299</v>
      </c>
      <c r="K156" s="1">
        <v>142</v>
      </c>
    </row>
    <row r="157" spans="1:11" ht="12" customHeight="1">
      <c r="A157" s="366" t="s">
        <v>301</v>
      </c>
      <c r="B157" s="209"/>
      <c r="C157" s="47">
        <v>38.6</v>
      </c>
      <c r="D157" s="368" t="s">
        <v>72</v>
      </c>
      <c r="E157" s="276"/>
      <c r="F157" s="276"/>
      <c r="G157" s="209"/>
      <c r="H157" s="22" t="s">
        <v>72</v>
      </c>
      <c r="I157" s="33" t="s">
        <v>1344</v>
      </c>
      <c r="J157" s="34">
        <v>40299</v>
      </c>
      <c r="K157" s="1">
        <v>143</v>
      </c>
    </row>
    <row r="158" spans="1:11" ht="12" customHeight="1">
      <c r="A158" s="366" t="s">
        <v>302</v>
      </c>
      <c r="B158" s="209"/>
      <c r="C158" s="47">
        <v>93.1</v>
      </c>
      <c r="D158" s="368" t="s">
        <v>53</v>
      </c>
      <c r="E158" s="276"/>
      <c r="F158" s="276"/>
      <c r="G158" s="209"/>
      <c r="H158" s="22" t="s">
        <v>53</v>
      </c>
      <c r="I158" s="33" t="s">
        <v>1345</v>
      </c>
      <c r="J158" s="34">
        <v>40299</v>
      </c>
      <c r="K158" s="1">
        <v>144</v>
      </c>
    </row>
    <row r="159" spans="1:11" ht="12" customHeight="1">
      <c r="A159" s="366" t="s">
        <v>303</v>
      </c>
      <c r="B159" s="209"/>
      <c r="C159" s="47">
        <v>263.4</v>
      </c>
      <c r="D159" s="368" t="s">
        <v>81</v>
      </c>
      <c r="E159" s="276"/>
      <c r="F159" s="276"/>
      <c r="G159" s="209"/>
      <c r="H159" s="22" t="s">
        <v>128</v>
      </c>
      <c r="I159" s="33" t="s">
        <v>1346</v>
      </c>
      <c r="J159" s="34">
        <v>40299</v>
      </c>
      <c r="K159" s="1">
        <v>145</v>
      </c>
    </row>
    <row r="160" spans="1:11" ht="12" customHeight="1">
      <c r="A160" s="366" t="s">
        <v>304</v>
      </c>
      <c r="B160" s="209"/>
      <c r="C160" s="47">
        <v>555.2</v>
      </c>
      <c r="D160" s="368" t="s">
        <v>86</v>
      </c>
      <c r="E160" s="276"/>
      <c r="F160" s="276"/>
      <c r="G160" s="209"/>
      <c r="H160" s="22" t="s">
        <v>209</v>
      </c>
      <c r="I160" s="33" t="s">
        <v>1347</v>
      </c>
      <c r="J160" s="34">
        <v>40299</v>
      </c>
      <c r="K160" s="1">
        <v>146</v>
      </c>
    </row>
    <row r="161" spans="1:11" ht="12" customHeight="1">
      <c r="A161" s="366" t="s">
        <v>305</v>
      </c>
      <c r="B161" s="209"/>
      <c r="C161" s="47">
        <v>573.4</v>
      </c>
      <c r="D161" s="368" t="s">
        <v>143</v>
      </c>
      <c r="E161" s="276"/>
      <c r="F161" s="276"/>
      <c r="G161" s="209"/>
      <c r="H161" s="22" t="s">
        <v>181</v>
      </c>
      <c r="I161" s="33" t="s">
        <v>1348</v>
      </c>
      <c r="J161" s="34">
        <v>40299</v>
      </c>
      <c r="K161" s="1">
        <v>147</v>
      </c>
    </row>
    <row r="162" spans="1:11" ht="12" customHeight="1">
      <c r="A162" s="366" t="s">
        <v>306</v>
      </c>
      <c r="B162" s="209"/>
      <c r="C162" s="47">
        <v>682.3</v>
      </c>
      <c r="D162" s="368" t="s">
        <v>248</v>
      </c>
      <c r="E162" s="276"/>
      <c r="F162" s="276"/>
      <c r="G162" s="209"/>
      <c r="H162" s="22" t="s">
        <v>248</v>
      </c>
      <c r="I162" s="33" t="s">
        <v>1349</v>
      </c>
      <c r="J162" s="34">
        <v>40299</v>
      </c>
      <c r="K162" s="1">
        <v>148</v>
      </c>
    </row>
    <row r="163" spans="1:11" ht="12" customHeight="1">
      <c r="A163" s="366" t="s">
        <v>307</v>
      </c>
      <c r="B163" s="209"/>
      <c r="C163" s="47">
        <v>703.6</v>
      </c>
      <c r="D163" s="368" t="s">
        <v>245</v>
      </c>
      <c r="E163" s="276"/>
      <c r="F163" s="276"/>
      <c r="G163" s="209"/>
      <c r="H163" s="22" t="s">
        <v>248</v>
      </c>
      <c r="I163" s="33" t="s">
        <v>1350</v>
      </c>
      <c r="J163" s="34">
        <v>40299</v>
      </c>
      <c r="K163" s="1">
        <v>149</v>
      </c>
    </row>
    <row r="164" spans="1:11" ht="12" customHeight="1">
      <c r="A164" s="366" t="s">
        <v>308</v>
      </c>
      <c r="B164" s="209"/>
      <c r="C164" s="47">
        <v>680.8</v>
      </c>
      <c r="D164" s="368" t="s">
        <v>143</v>
      </c>
      <c r="E164" s="276"/>
      <c r="F164" s="276"/>
      <c r="G164" s="209"/>
      <c r="H164" s="22" t="s">
        <v>181</v>
      </c>
      <c r="I164" s="33" t="s">
        <v>1351</v>
      </c>
      <c r="J164" s="34">
        <v>40299</v>
      </c>
      <c r="K164" s="1">
        <v>150</v>
      </c>
    </row>
    <row r="165" spans="1:11" ht="12" customHeight="1">
      <c r="A165" s="366" t="s">
        <v>309</v>
      </c>
      <c r="B165" s="209"/>
      <c r="C165" s="47">
        <v>373.1</v>
      </c>
      <c r="D165" s="368" t="s">
        <v>157</v>
      </c>
      <c r="E165" s="276"/>
      <c r="F165" s="276"/>
      <c r="G165" s="209"/>
      <c r="H165" s="22" t="s">
        <v>157</v>
      </c>
      <c r="I165" s="33" t="s">
        <v>1352</v>
      </c>
      <c r="J165" s="34">
        <v>40299</v>
      </c>
      <c r="K165" s="1">
        <v>151</v>
      </c>
    </row>
    <row r="166" spans="1:11" ht="12" customHeight="1">
      <c r="A166" s="366" t="s">
        <v>310</v>
      </c>
      <c r="B166" s="209"/>
      <c r="C166" s="47">
        <v>314.9</v>
      </c>
      <c r="D166" s="368" t="s">
        <v>81</v>
      </c>
      <c r="E166" s="276"/>
      <c r="F166" s="276"/>
      <c r="G166" s="209"/>
      <c r="H166" s="22" t="s">
        <v>81</v>
      </c>
      <c r="I166" s="33" t="s">
        <v>1353</v>
      </c>
      <c r="J166" s="34">
        <v>40299</v>
      </c>
      <c r="K166" s="1">
        <v>152</v>
      </c>
    </row>
    <row r="167" spans="1:11" ht="12" customHeight="1">
      <c r="A167" s="366" t="s">
        <v>311</v>
      </c>
      <c r="B167" s="209"/>
      <c r="C167" s="47">
        <v>1615.7</v>
      </c>
      <c r="D167" s="368" t="s">
        <v>194</v>
      </c>
      <c r="E167" s="276"/>
      <c r="F167" s="276"/>
      <c r="G167" s="209"/>
      <c r="H167" s="22" t="s">
        <v>91</v>
      </c>
      <c r="I167" s="33" t="s">
        <v>1355</v>
      </c>
      <c r="J167" s="34">
        <v>40299</v>
      </c>
      <c r="K167" s="1">
        <v>153</v>
      </c>
    </row>
    <row r="168" spans="1:11" ht="12" customHeight="1">
      <c r="A168" s="366" t="s">
        <v>312</v>
      </c>
      <c r="B168" s="209"/>
      <c r="C168" s="47">
        <v>975.7</v>
      </c>
      <c r="D168" s="368" t="s">
        <v>164</v>
      </c>
      <c r="E168" s="276"/>
      <c r="F168" s="276"/>
      <c r="G168" s="209"/>
      <c r="H168" s="22" t="s">
        <v>272</v>
      </c>
      <c r="I168" s="33" t="s">
        <v>1354</v>
      </c>
      <c r="J168" s="34">
        <v>40299</v>
      </c>
      <c r="K168" s="1">
        <v>154</v>
      </c>
    </row>
    <row r="169" spans="1:11" ht="12" customHeight="1">
      <c r="A169" s="366" t="s">
        <v>313</v>
      </c>
      <c r="B169" s="209"/>
      <c r="C169" s="47">
        <v>84.7</v>
      </c>
      <c r="D169" s="368" t="s">
        <v>115</v>
      </c>
      <c r="E169" s="276"/>
      <c r="F169" s="276"/>
      <c r="G169" s="209"/>
      <c r="H169" s="22" t="s">
        <v>115</v>
      </c>
      <c r="I169" s="33" t="s">
        <v>1357</v>
      </c>
      <c r="J169" s="34">
        <v>40299</v>
      </c>
      <c r="K169" s="1">
        <v>155</v>
      </c>
    </row>
    <row r="170" spans="1:11" ht="12" customHeight="1">
      <c r="A170" s="366" t="s">
        <v>314</v>
      </c>
      <c r="B170" s="209"/>
      <c r="C170" s="47">
        <v>835</v>
      </c>
      <c r="D170" s="368" t="s">
        <v>184</v>
      </c>
      <c r="E170" s="276"/>
      <c r="F170" s="276"/>
      <c r="G170" s="209"/>
      <c r="H170" s="22" t="s">
        <v>163</v>
      </c>
      <c r="I170" s="33" t="s">
        <v>1358</v>
      </c>
      <c r="J170" s="34">
        <v>40299</v>
      </c>
      <c r="K170" s="1">
        <v>156</v>
      </c>
    </row>
    <row r="171" spans="1:11" ht="12" customHeight="1">
      <c r="A171" s="366" t="s">
        <v>315</v>
      </c>
      <c r="B171" s="209"/>
      <c r="C171" s="47">
        <v>526</v>
      </c>
      <c r="D171" s="368" t="s">
        <v>157</v>
      </c>
      <c r="E171" s="276"/>
      <c r="F171" s="276"/>
      <c r="G171" s="209"/>
      <c r="H171" s="22" t="s">
        <v>157</v>
      </c>
      <c r="I171" s="33" t="s">
        <v>1359</v>
      </c>
      <c r="J171" s="34">
        <v>40299</v>
      </c>
      <c r="K171" s="1">
        <v>157</v>
      </c>
    </row>
    <row r="172" spans="1:11" ht="12" customHeight="1">
      <c r="A172" s="366" t="s">
        <v>316</v>
      </c>
      <c r="B172" s="209"/>
      <c r="C172" s="47">
        <v>585.5</v>
      </c>
      <c r="D172" s="368" t="s">
        <v>157</v>
      </c>
      <c r="E172" s="276"/>
      <c r="F172" s="276"/>
      <c r="G172" s="209"/>
      <c r="H172" s="22" t="s">
        <v>157</v>
      </c>
      <c r="I172" s="33" t="s">
        <v>1360</v>
      </c>
      <c r="J172" s="34">
        <v>40299</v>
      </c>
      <c r="K172" s="1">
        <v>158</v>
      </c>
    </row>
    <row r="173" spans="1:11" ht="12" customHeight="1">
      <c r="A173" s="366" t="s">
        <v>317</v>
      </c>
      <c r="B173" s="209"/>
      <c r="C173" s="47">
        <v>556</v>
      </c>
      <c r="D173" s="368" t="s">
        <v>212</v>
      </c>
      <c r="E173" s="276"/>
      <c r="F173" s="276"/>
      <c r="G173" s="209"/>
      <c r="H173" s="22" t="s">
        <v>89</v>
      </c>
      <c r="I173" s="33" t="s">
        <v>1361</v>
      </c>
      <c r="J173" s="34">
        <v>40299</v>
      </c>
      <c r="K173" s="1">
        <v>159</v>
      </c>
    </row>
    <row r="174" spans="1:11" ht="12.75" customHeight="1">
      <c r="A174" s="366" t="s">
        <v>318</v>
      </c>
      <c r="B174" s="209"/>
      <c r="C174" s="47">
        <v>2787.32</v>
      </c>
      <c r="D174" s="368" t="s">
        <v>319</v>
      </c>
      <c r="E174" s="276"/>
      <c r="F174" s="276"/>
      <c r="G174" s="209"/>
      <c r="H174" s="22" t="s">
        <v>320</v>
      </c>
      <c r="I174" s="33" t="s">
        <v>1362</v>
      </c>
      <c r="J174" s="34">
        <v>40299</v>
      </c>
      <c r="K174" s="1">
        <v>160</v>
      </c>
    </row>
    <row r="175" spans="1:11" ht="12" customHeight="1">
      <c r="A175" s="366" t="s">
        <v>321</v>
      </c>
      <c r="B175" s="209"/>
      <c r="C175" s="47">
        <v>2072.4</v>
      </c>
      <c r="D175" s="368" t="s">
        <v>322</v>
      </c>
      <c r="E175" s="276"/>
      <c r="F175" s="276"/>
      <c r="G175" s="209"/>
      <c r="H175" s="22" t="s">
        <v>323</v>
      </c>
      <c r="I175" s="33" t="s">
        <v>1363</v>
      </c>
      <c r="J175" s="34">
        <v>40299</v>
      </c>
      <c r="K175" s="1">
        <v>161</v>
      </c>
    </row>
    <row r="176" spans="1:11" ht="12" customHeight="1">
      <c r="A176" s="366" t="s">
        <v>324</v>
      </c>
      <c r="B176" s="209"/>
      <c r="C176" s="47">
        <v>366.7</v>
      </c>
      <c r="D176" s="368" t="s">
        <v>104</v>
      </c>
      <c r="E176" s="276"/>
      <c r="F176" s="276"/>
      <c r="G176" s="209"/>
      <c r="H176" s="22" t="s">
        <v>104</v>
      </c>
      <c r="I176" s="33" t="s">
        <v>1364</v>
      </c>
      <c r="J176" s="34">
        <v>40299</v>
      </c>
      <c r="K176" s="1">
        <v>162</v>
      </c>
    </row>
    <row r="177" spans="1:11" ht="12" customHeight="1">
      <c r="A177" s="366" t="s">
        <v>325</v>
      </c>
      <c r="B177" s="209"/>
      <c r="C177" s="47">
        <v>116.4</v>
      </c>
      <c r="D177" s="368" t="s">
        <v>78</v>
      </c>
      <c r="E177" s="276"/>
      <c r="F177" s="276"/>
      <c r="G177" s="209"/>
      <c r="H177" s="22" t="s">
        <v>102</v>
      </c>
      <c r="I177" s="33" t="s">
        <v>1365</v>
      </c>
      <c r="J177" s="34">
        <v>40299</v>
      </c>
      <c r="K177" s="1">
        <v>163</v>
      </c>
    </row>
    <row r="178" spans="1:11" ht="12" customHeight="1">
      <c r="A178" s="366" t="s">
        <v>326</v>
      </c>
      <c r="B178" s="209"/>
      <c r="C178" s="47">
        <v>40.2</v>
      </c>
      <c r="D178" s="368" t="s">
        <v>117</v>
      </c>
      <c r="E178" s="276"/>
      <c r="F178" s="276"/>
      <c r="G178" s="209"/>
      <c r="H178" s="22" t="s">
        <v>117</v>
      </c>
      <c r="I178" s="33" t="s">
        <v>1366</v>
      </c>
      <c r="J178" s="34">
        <v>40299</v>
      </c>
      <c r="K178" s="1">
        <v>164</v>
      </c>
    </row>
    <row r="179" spans="1:11" ht="12" customHeight="1">
      <c r="A179" s="366" t="s">
        <v>327</v>
      </c>
      <c r="B179" s="209"/>
      <c r="C179" s="47">
        <v>157.4</v>
      </c>
      <c r="D179" s="368" t="s">
        <v>137</v>
      </c>
      <c r="E179" s="276"/>
      <c r="F179" s="276"/>
      <c r="G179" s="209"/>
      <c r="H179" s="22" t="s">
        <v>137</v>
      </c>
      <c r="I179" s="33" t="s">
        <v>1367</v>
      </c>
      <c r="J179" s="34">
        <v>40299</v>
      </c>
      <c r="K179" s="1">
        <v>165</v>
      </c>
    </row>
    <row r="180" spans="1:11" ht="12" customHeight="1">
      <c r="A180" s="366" t="s">
        <v>328</v>
      </c>
      <c r="B180" s="209"/>
      <c r="C180" s="47">
        <v>107.8</v>
      </c>
      <c r="D180" s="368" t="s">
        <v>62</v>
      </c>
      <c r="E180" s="369"/>
      <c r="F180" s="369"/>
      <c r="G180" s="354"/>
      <c r="H180" s="20" t="s">
        <v>70</v>
      </c>
      <c r="I180" s="33" t="s">
        <v>1368</v>
      </c>
      <c r="J180" s="34">
        <v>40299</v>
      </c>
      <c r="K180" s="1">
        <v>166</v>
      </c>
    </row>
    <row r="181" spans="1:11" ht="12" customHeight="1">
      <c r="A181" s="366" t="s">
        <v>329</v>
      </c>
      <c r="B181" s="367"/>
      <c r="C181" s="50">
        <v>234.5</v>
      </c>
      <c r="D181" s="368" t="s">
        <v>104</v>
      </c>
      <c r="E181" s="369"/>
      <c r="F181" s="369"/>
      <c r="G181" s="354"/>
      <c r="H181" s="16" t="s">
        <v>104</v>
      </c>
      <c r="I181" s="33" t="s">
        <v>1369</v>
      </c>
      <c r="J181" s="34">
        <v>40299</v>
      </c>
      <c r="K181" s="1">
        <v>167</v>
      </c>
    </row>
    <row r="182" spans="1:11" ht="12" customHeight="1">
      <c r="A182" s="366" t="s">
        <v>330</v>
      </c>
      <c r="B182" s="367"/>
      <c r="C182" s="45">
        <v>159.5</v>
      </c>
      <c r="D182" s="368" t="s">
        <v>70</v>
      </c>
      <c r="E182" s="369"/>
      <c r="F182" s="369"/>
      <c r="G182" s="354"/>
      <c r="H182" s="16" t="s">
        <v>70</v>
      </c>
      <c r="I182" s="33" t="s">
        <v>1370</v>
      </c>
      <c r="J182" s="34">
        <v>40299</v>
      </c>
      <c r="K182" s="1">
        <v>168</v>
      </c>
    </row>
    <row r="183" spans="1:11" ht="12" customHeight="1">
      <c r="A183" s="366" t="s">
        <v>331</v>
      </c>
      <c r="B183" s="367"/>
      <c r="C183" s="45">
        <v>68.8</v>
      </c>
      <c r="D183" s="368" t="s">
        <v>115</v>
      </c>
      <c r="E183" s="369"/>
      <c r="F183" s="369"/>
      <c r="G183" s="354"/>
      <c r="H183" s="16" t="s">
        <v>115</v>
      </c>
      <c r="I183" s="33" t="s">
        <v>1371</v>
      </c>
      <c r="J183" s="34">
        <v>40299</v>
      </c>
      <c r="K183" s="1">
        <v>169</v>
      </c>
    </row>
    <row r="184" spans="1:11" ht="12" customHeight="1">
      <c r="A184" s="366" t="s">
        <v>332</v>
      </c>
      <c r="B184" s="367"/>
      <c r="C184" s="45">
        <v>106.2</v>
      </c>
      <c r="D184" s="368" t="s">
        <v>53</v>
      </c>
      <c r="E184" s="369"/>
      <c r="F184" s="369"/>
      <c r="G184" s="354"/>
      <c r="H184" s="16" t="s">
        <v>72</v>
      </c>
      <c r="I184" s="33" t="s">
        <v>1372</v>
      </c>
      <c r="J184" s="34">
        <v>40299</v>
      </c>
      <c r="K184" s="1">
        <v>170</v>
      </c>
    </row>
    <row r="185" spans="1:11" ht="12" customHeight="1">
      <c r="A185" s="366" t="s">
        <v>333</v>
      </c>
      <c r="B185" s="367"/>
      <c r="C185" s="45">
        <v>80</v>
      </c>
      <c r="D185" s="368" t="s">
        <v>70</v>
      </c>
      <c r="E185" s="369"/>
      <c r="F185" s="369"/>
      <c r="G185" s="354"/>
      <c r="H185" s="16" t="s">
        <v>115</v>
      </c>
      <c r="I185" s="33" t="s">
        <v>1373</v>
      </c>
      <c r="J185" s="34">
        <v>40299</v>
      </c>
      <c r="K185" s="1">
        <v>171</v>
      </c>
    </row>
    <row r="186" spans="1:11" ht="12" customHeight="1">
      <c r="A186" s="366" t="s">
        <v>334</v>
      </c>
      <c r="B186" s="367"/>
      <c r="C186" s="45">
        <v>87.5</v>
      </c>
      <c r="D186" s="368" t="s">
        <v>55</v>
      </c>
      <c r="E186" s="369"/>
      <c r="F186" s="369"/>
      <c r="G186" s="354"/>
      <c r="H186" s="16" t="s">
        <v>72</v>
      </c>
      <c r="I186" s="33" t="s">
        <v>1374</v>
      </c>
      <c r="J186" s="34">
        <v>40299</v>
      </c>
      <c r="K186" s="1">
        <v>172</v>
      </c>
    </row>
    <row r="187" spans="1:11" ht="12" customHeight="1">
      <c r="A187" s="366" t="s">
        <v>335</v>
      </c>
      <c r="B187" s="367"/>
      <c r="C187" s="45">
        <v>168.4</v>
      </c>
      <c r="D187" s="368" t="s">
        <v>102</v>
      </c>
      <c r="E187" s="369"/>
      <c r="F187" s="369"/>
      <c r="G187" s="354"/>
      <c r="H187" s="16" t="s">
        <v>214</v>
      </c>
      <c r="I187" s="33" t="s">
        <v>1375</v>
      </c>
      <c r="J187" s="34">
        <v>40299</v>
      </c>
      <c r="K187" s="1">
        <v>173</v>
      </c>
    </row>
    <row r="188" spans="1:11" ht="12" customHeight="1">
      <c r="A188" s="366" t="s">
        <v>336</v>
      </c>
      <c r="B188" s="367"/>
      <c r="C188" s="45">
        <v>357</v>
      </c>
      <c r="D188" s="368" t="s">
        <v>104</v>
      </c>
      <c r="E188" s="369"/>
      <c r="F188" s="369"/>
      <c r="G188" s="354"/>
      <c r="H188" s="16" t="s">
        <v>74</v>
      </c>
      <c r="I188" s="33" t="s">
        <v>1376</v>
      </c>
      <c r="J188" s="34">
        <v>40299</v>
      </c>
      <c r="K188" s="1">
        <v>174</v>
      </c>
    </row>
    <row r="189" spans="9:11" ht="0" customHeight="1" hidden="1">
      <c r="I189" s="33" t="s">
        <v>1377</v>
      </c>
      <c r="J189" s="34">
        <v>40299</v>
      </c>
      <c r="K189" s="1">
        <v>175</v>
      </c>
    </row>
    <row r="190" spans="1:11" ht="12" customHeight="1">
      <c r="A190" s="366" t="s">
        <v>337</v>
      </c>
      <c r="B190" s="367"/>
      <c r="C190" s="45">
        <v>369.2</v>
      </c>
      <c r="D190" s="368" t="s">
        <v>81</v>
      </c>
      <c r="E190" s="369"/>
      <c r="F190" s="369"/>
      <c r="G190" s="354"/>
      <c r="H190" s="16" t="s">
        <v>81</v>
      </c>
      <c r="I190" s="33" t="s">
        <v>1377</v>
      </c>
      <c r="J190" s="34">
        <v>40299</v>
      </c>
      <c r="K190" s="1">
        <v>175</v>
      </c>
    </row>
    <row r="191" spans="1:11" ht="12" customHeight="1">
      <c r="A191" s="366" t="s">
        <v>338</v>
      </c>
      <c r="B191" s="367"/>
      <c r="C191" s="45">
        <v>368</v>
      </c>
      <c r="D191" s="368" t="s">
        <v>64</v>
      </c>
      <c r="E191" s="369"/>
      <c r="F191" s="369"/>
      <c r="G191" s="354"/>
      <c r="H191" s="16" t="s">
        <v>64</v>
      </c>
      <c r="I191" s="33" t="s">
        <v>1378</v>
      </c>
      <c r="J191" s="34">
        <v>40299</v>
      </c>
      <c r="K191" s="1">
        <v>176</v>
      </c>
    </row>
    <row r="192" spans="1:11" ht="12" customHeight="1">
      <c r="A192" s="366" t="s">
        <v>339</v>
      </c>
      <c r="B192" s="367"/>
      <c r="C192" s="45">
        <v>371.6</v>
      </c>
      <c r="D192" s="368" t="s">
        <v>102</v>
      </c>
      <c r="E192" s="369"/>
      <c r="F192" s="369"/>
      <c r="G192" s="354"/>
      <c r="H192" s="16" t="s">
        <v>102</v>
      </c>
      <c r="I192" s="33" t="s">
        <v>1379</v>
      </c>
      <c r="J192" s="34">
        <v>40299</v>
      </c>
      <c r="K192" s="1">
        <v>177</v>
      </c>
    </row>
    <row r="193" spans="1:11" ht="12" customHeight="1">
      <c r="A193" s="366" t="s">
        <v>340</v>
      </c>
      <c r="B193" s="367"/>
      <c r="C193" s="45">
        <v>365.3</v>
      </c>
      <c r="D193" s="368" t="s">
        <v>86</v>
      </c>
      <c r="E193" s="369"/>
      <c r="F193" s="369"/>
      <c r="G193" s="354"/>
      <c r="H193" s="16" t="s">
        <v>86</v>
      </c>
      <c r="I193" s="33" t="s">
        <v>1380</v>
      </c>
      <c r="J193" s="34">
        <v>40299</v>
      </c>
      <c r="K193" s="1">
        <v>178</v>
      </c>
    </row>
    <row r="194" spans="1:11" ht="12" customHeight="1">
      <c r="A194" s="366" t="s">
        <v>341</v>
      </c>
      <c r="B194" s="367"/>
      <c r="C194" s="45">
        <v>64.4</v>
      </c>
      <c r="D194" s="368" t="s">
        <v>55</v>
      </c>
      <c r="E194" s="369"/>
      <c r="F194" s="369"/>
      <c r="G194" s="354"/>
      <c r="H194" s="16" t="s">
        <v>55</v>
      </c>
      <c r="I194" s="33" t="s">
        <v>1381</v>
      </c>
      <c r="J194" s="34">
        <v>40299</v>
      </c>
      <c r="K194" s="1">
        <v>179</v>
      </c>
    </row>
    <row r="195" spans="1:10" ht="15.75" customHeight="1">
      <c r="A195" s="355" t="s">
        <v>1269</v>
      </c>
      <c r="B195" s="367"/>
      <c r="C195" s="5">
        <f>82909.91-50.3</f>
        <v>82859.61</v>
      </c>
      <c r="D195" s="357">
        <f>4185-2</f>
        <v>4183</v>
      </c>
      <c r="E195" s="358"/>
      <c r="F195" s="358"/>
      <c r="G195" s="359"/>
      <c r="H195" s="15">
        <f>4057-2</f>
        <v>4055</v>
      </c>
      <c r="I195" s="33"/>
      <c r="J195" s="34"/>
    </row>
    <row r="196" spans="1:10" ht="13.5" customHeight="1">
      <c r="A196" s="78" t="s">
        <v>342</v>
      </c>
      <c r="B196" s="79"/>
      <c r="C196" s="79"/>
      <c r="D196" s="79"/>
      <c r="E196" s="79"/>
      <c r="F196" s="79"/>
      <c r="G196" s="79"/>
      <c r="H196" s="79"/>
      <c r="I196" s="79"/>
      <c r="J196" s="80"/>
    </row>
    <row r="197" spans="1:11" ht="12" customHeight="1">
      <c r="A197" s="360" t="s">
        <v>343</v>
      </c>
      <c r="B197" s="367"/>
      <c r="C197" s="6" t="s">
        <v>344</v>
      </c>
      <c r="D197" s="368" t="s">
        <v>53</v>
      </c>
      <c r="E197" s="276"/>
      <c r="F197" s="276"/>
      <c r="G197" s="367"/>
      <c r="H197" s="6" t="s">
        <v>53</v>
      </c>
      <c r="I197" s="33" t="s">
        <v>1382</v>
      </c>
      <c r="J197" s="34">
        <v>40299</v>
      </c>
      <c r="K197" s="1">
        <v>180</v>
      </c>
    </row>
    <row r="198" spans="1:11" ht="12" customHeight="1">
      <c r="A198" s="360" t="s">
        <v>345</v>
      </c>
      <c r="B198" s="367"/>
      <c r="C198" s="6" t="s">
        <v>346</v>
      </c>
      <c r="D198" s="368" t="s">
        <v>64</v>
      </c>
      <c r="E198" s="276"/>
      <c r="F198" s="276"/>
      <c r="G198" s="367"/>
      <c r="H198" s="6" t="s">
        <v>115</v>
      </c>
      <c r="I198" s="33" t="s">
        <v>1384</v>
      </c>
      <c r="J198" s="34">
        <v>40299</v>
      </c>
      <c r="K198" s="1">
        <v>181</v>
      </c>
    </row>
    <row r="199" spans="1:11" ht="12" customHeight="1">
      <c r="A199" s="360" t="s">
        <v>347</v>
      </c>
      <c r="B199" s="367"/>
      <c r="C199" s="6" t="s">
        <v>348</v>
      </c>
      <c r="D199" s="368" t="s">
        <v>128</v>
      </c>
      <c r="E199" s="276"/>
      <c r="F199" s="276"/>
      <c r="G199" s="367"/>
      <c r="H199" s="6" t="s">
        <v>128</v>
      </c>
      <c r="I199" s="33" t="s">
        <v>1383</v>
      </c>
      <c r="J199" s="34">
        <v>40299</v>
      </c>
      <c r="K199" s="1">
        <v>182</v>
      </c>
    </row>
    <row r="200" spans="1:11" ht="12" customHeight="1" hidden="1">
      <c r="A200" s="360" t="s">
        <v>349</v>
      </c>
      <c r="B200" s="367"/>
      <c r="C200" s="6" t="s">
        <v>94</v>
      </c>
      <c r="D200" s="368" t="s">
        <v>56</v>
      </c>
      <c r="E200" s="276"/>
      <c r="F200" s="276"/>
      <c r="G200" s="367"/>
      <c r="H200" s="6" t="s">
        <v>56</v>
      </c>
      <c r="I200" s="33"/>
      <c r="J200" s="34">
        <v>40299</v>
      </c>
      <c r="K200" s="1">
        <v>183</v>
      </c>
    </row>
    <row r="201" spans="1:11" ht="12" customHeight="1" hidden="1">
      <c r="A201" s="360" t="s">
        <v>350</v>
      </c>
      <c r="B201" s="367"/>
      <c r="C201" s="6" t="s">
        <v>351</v>
      </c>
      <c r="D201" s="368" t="s">
        <v>117</v>
      </c>
      <c r="E201" s="276"/>
      <c r="F201" s="276"/>
      <c r="G201" s="367"/>
      <c r="H201" s="6" t="s">
        <v>117</v>
      </c>
      <c r="I201" s="33"/>
      <c r="J201" s="34">
        <v>40299</v>
      </c>
      <c r="K201" s="1">
        <v>184</v>
      </c>
    </row>
    <row r="202" spans="1:11" ht="12" customHeight="1">
      <c r="A202" s="360" t="s">
        <v>352</v>
      </c>
      <c r="B202" s="367"/>
      <c r="C202" s="6" t="s">
        <v>353</v>
      </c>
      <c r="D202" s="210" t="s">
        <v>128</v>
      </c>
      <c r="E202" s="211"/>
      <c r="F202" s="211"/>
      <c r="G202" s="240"/>
      <c r="H202" s="8" t="s">
        <v>128</v>
      </c>
      <c r="I202" s="33" t="s">
        <v>1385</v>
      </c>
      <c r="J202" s="34">
        <v>40299</v>
      </c>
      <c r="K202" s="1">
        <v>183</v>
      </c>
    </row>
    <row r="203" spans="1:11" ht="12" customHeight="1">
      <c r="A203" s="239" t="s">
        <v>354</v>
      </c>
      <c r="B203" s="240"/>
      <c r="C203" s="8" t="s">
        <v>355</v>
      </c>
      <c r="D203" s="277" t="s">
        <v>53</v>
      </c>
      <c r="E203" s="237"/>
      <c r="F203" s="237"/>
      <c r="G203" s="238"/>
      <c r="H203" s="8" t="s">
        <v>53</v>
      </c>
      <c r="I203" s="33" t="s">
        <v>1386</v>
      </c>
      <c r="J203" s="34">
        <v>40299</v>
      </c>
      <c r="K203" s="1">
        <v>184</v>
      </c>
    </row>
    <row r="204" spans="1:11" ht="12" customHeight="1">
      <c r="A204" s="241" t="s">
        <v>356</v>
      </c>
      <c r="B204" s="238"/>
      <c r="C204" s="8" t="s">
        <v>357</v>
      </c>
      <c r="D204" s="277" t="s">
        <v>217</v>
      </c>
      <c r="E204" s="237"/>
      <c r="F204" s="237"/>
      <c r="G204" s="238"/>
      <c r="H204" s="8" t="s">
        <v>218</v>
      </c>
      <c r="I204" s="33" t="s">
        <v>1387</v>
      </c>
      <c r="J204" s="34">
        <v>40299</v>
      </c>
      <c r="K204" s="1">
        <v>185</v>
      </c>
    </row>
    <row r="205" spans="1:11" ht="12" customHeight="1">
      <c r="A205" s="241" t="s">
        <v>358</v>
      </c>
      <c r="B205" s="238"/>
      <c r="C205" s="8" t="s">
        <v>359</v>
      </c>
      <c r="D205" s="277" t="s">
        <v>214</v>
      </c>
      <c r="E205" s="237"/>
      <c r="F205" s="237"/>
      <c r="G205" s="238"/>
      <c r="H205" s="8" t="s">
        <v>74</v>
      </c>
      <c r="I205" s="33" t="s">
        <v>1392</v>
      </c>
      <c r="J205" s="34">
        <v>40299</v>
      </c>
      <c r="K205" s="1">
        <v>186</v>
      </c>
    </row>
    <row r="206" spans="1:11" ht="12" customHeight="1">
      <c r="A206" s="241" t="s">
        <v>360</v>
      </c>
      <c r="B206" s="238"/>
      <c r="C206" s="8" t="s">
        <v>361</v>
      </c>
      <c r="D206" s="277" t="s">
        <v>248</v>
      </c>
      <c r="E206" s="237"/>
      <c r="F206" s="237"/>
      <c r="G206" s="238"/>
      <c r="H206" s="14" t="s">
        <v>83</v>
      </c>
      <c r="I206" s="33" t="s">
        <v>1393</v>
      </c>
      <c r="J206" s="34">
        <v>40299</v>
      </c>
      <c r="K206" s="1">
        <v>187</v>
      </c>
    </row>
    <row r="207" spans="1:11" ht="12" customHeight="1">
      <c r="A207" s="241" t="s">
        <v>362</v>
      </c>
      <c r="B207" s="238"/>
      <c r="C207" s="14" t="s">
        <v>363</v>
      </c>
      <c r="D207" s="277" t="s">
        <v>68</v>
      </c>
      <c r="E207" s="237"/>
      <c r="F207" s="237"/>
      <c r="G207" s="238"/>
      <c r="H207" s="8" t="s">
        <v>68</v>
      </c>
      <c r="I207" s="33" t="s">
        <v>1388</v>
      </c>
      <c r="J207" s="34">
        <v>40299</v>
      </c>
      <c r="K207" s="1">
        <v>188</v>
      </c>
    </row>
    <row r="208" spans="1:11" ht="12" customHeight="1">
      <c r="A208" s="241" t="s">
        <v>364</v>
      </c>
      <c r="B208" s="238"/>
      <c r="C208" s="8" t="s">
        <v>365</v>
      </c>
      <c r="D208" s="277" t="s">
        <v>70</v>
      </c>
      <c r="E208" s="237"/>
      <c r="F208" s="237"/>
      <c r="G208" s="238"/>
      <c r="H208" s="8" t="s">
        <v>70</v>
      </c>
      <c r="I208" s="33" t="s">
        <v>1389</v>
      </c>
      <c r="J208" s="34">
        <v>40299</v>
      </c>
      <c r="K208" s="1">
        <v>189</v>
      </c>
    </row>
    <row r="209" spans="1:11" ht="12" customHeight="1">
      <c r="A209" s="241" t="s">
        <v>366</v>
      </c>
      <c r="B209" s="238"/>
      <c r="C209" s="8" t="s">
        <v>367</v>
      </c>
      <c r="D209" s="277" t="s">
        <v>115</v>
      </c>
      <c r="E209" s="237"/>
      <c r="F209" s="237"/>
      <c r="G209" s="238"/>
      <c r="H209" s="8" t="s">
        <v>115</v>
      </c>
      <c r="I209" s="33" t="s">
        <v>1390</v>
      </c>
      <c r="J209" s="34">
        <v>40299</v>
      </c>
      <c r="K209" s="1">
        <v>190</v>
      </c>
    </row>
    <row r="210" spans="1:11" ht="12" customHeight="1">
      <c r="A210" s="241" t="s">
        <v>368</v>
      </c>
      <c r="B210" s="238"/>
      <c r="C210" s="8" t="s">
        <v>369</v>
      </c>
      <c r="D210" s="277" t="s">
        <v>141</v>
      </c>
      <c r="E210" s="237"/>
      <c r="F210" s="237"/>
      <c r="G210" s="238"/>
      <c r="H210" s="8" t="s">
        <v>141</v>
      </c>
      <c r="I210" s="33" t="s">
        <v>1391</v>
      </c>
      <c r="J210" s="34">
        <v>40299</v>
      </c>
      <c r="K210" s="1">
        <v>191</v>
      </c>
    </row>
    <row r="211" spans="1:11" ht="12" customHeight="1">
      <c r="A211" s="241" t="s">
        <v>370</v>
      </c>
      <c r="B211" s="238"/>
      <c r="C211" s="8" t="s">
        <v>371</v>
      </c>
      <c r="D211" s="277" t="s">
        <v>372</v>
      </c>
      <c r="E211" s="237"/>
      <c r="F211" s="237"/>
      <c r="G211" s="238"/>
      <c r="H211" s="8" t="s">
        <v>373</v>
      </c>
      <c r="I211" s="33" t="s">
        <v>1396</v>
      </c>
      <c r="J211" s="34">
        <v>40299</v>
      </c>
      <c r="K211" s="1">
        <v>192</v>
      </c>
    </row>
    <row r="212" spans="1:11" ht="12" customHeight="1">
      <c r="A212" s="241" t="s">
        <v>374</v>
      </c>
      <c r="B212" s="238"/>
      <c r="C212" s="8" t="s">
        <v>375</v>
      </c>
      <c r="D212" s="277" t="s">
        <v>376</v>
      </c>
      <c r="E212" s="237"/>
      <c r="F212" s="237"/>
      <c r="G212" s="238"/>
      <c r="H212" s="8" t="s">
        <v>377</v>
      </c>
      <c r="I212" s="33" t="s">
        <v>1397</v>
      </c>
      <c r="J212" s="34">
        <v>40299</v>
      </c>
      <c r="K212" s="1">
        <v>193</v>
      </c>
    </row>
    <row r="213" spans="1:11" ht="12" customHeight="1">
      <c r="A213" s="241" t="s">
        <v>378</v>
      </c>
      <c r="B213" s="238"/>
      <c r="C213" s="8" t="s">
        <v>379</v>
      </c>
      <c r="D213" s="277" t="s">
        <v>181</v>
      </c>
      <c r="E213" s="237"/>
      <c r="F213" s="237"/>
      <c r="G213" s="238"/>
      <c r="H213" s="8" t="s">
        <v>86</v>
      </c>
      <c r="I213" s="33" t="s">
        <v>1394</v>
      </c>
      <c r="J213" s="34">
        <v>40299</v>
      </c>
      <c r="K213" s="1">
        <v>194</v>
      </c>
    </row>
    <row r="214" spans="1:11" ht="12" customHeight="1">
      <c r="A214" s="241" t="s">
        <v>380</v>
      </c>
      <c r="B214" s="238"/>
      <c r="C214" s="8" t="s">
        <v>381</v>
      </c>
      <c r="D214" s="277" t="s">
        <v>64</v>
      </c>
      <c r="E214" s="237"/>
      <c r="F214" s="237"/>
      <c r="G214" s="238"/>
      <c r="H214" s="8" t="s">
        <v>64</v>
      </c>
      <c r="I214" s="33" t="s">
        <v>1398</v>
      </c>
      <c r="J214" s="34">
        <v>40299</v>
      </c>
      <c r="K214" s="1">
        <v>195</v>
      </c>
    </row>
    <row r="215" spans="1:11" ht="14.25" customHeight="1">
      <c r="A215" s="241" t="s">
        <v>382</v>
      </c>
      <c r="B215" s="238"/>
      <c r="C215" s="8" t="s">
        <v>383</v>
      </c>
      <c r="D215" s="277" t="s">
        <v>74</v>
      </c>
      <c r="E215" s="237"/>
      <c r="F215" s="237"/>
      <c r="G215" s="238"/>
      <c r="H215" s="8" t="s">
        <v>74</v>
      </c>
      <c r="I215" s="33" t="s">
        <v>1399</v>
      </c>
      <c r="J215" s="34">
        <v>40299</v>
      </c>
      <c r="K215" s="1">
        <v>196</v>
      </c>
    </row>
    <row r="216" spans="1:11" ht="12" customHeight="1">
      <c r="A216" s="241" t="s">
        <v>384</v>
      </c>
      <c r="B216" s="238"/>
      <c r="C216" s="8" t="s">
        <v>385</v>
      </c>
      <c r="D216" s="277" t="s">
        <v>386</v>
      </c>
      <c r="E216" s="237"/>
      <c r="F216" s="237"/>
      <c r="G216" s="238"/>
      <c r="H216" s="8" t="s">
        <v>387</v>
      </c>
      <c r="I216" s="33" t="s">
        <v>1400</v>
      </c>
      <c r="J216" s="34">
        <v>40299</v>
      </c>
      <c r="K216" s="1">
        <v>197</v>
      </c>
    </row>
    <row r="217" spans="1:11" ht="12" customHeight="1">
      <c r="A217" s="241" t="s">
        <v>388</v>
      </c>
      <c r="B217" s="238"/>
      <c r="C217" s="8" t="s">
        <v>389</v>
      </c>
      <c r="D217" s="277" t="s">
        <v>104</v>
      </c>
      <c r="E217" s="237"/>
      <c r="F217" s="237"/>
      <c r="G217" s="238"/>
      <c r="H217" s="8" t="s">
        <v>104</v>
      </c>
      <c r="I217" s="33" t="s">
        <v>1401</v>
      </c>
      <c r="J217" s="34">
        <v>40299</v>
      </c>
      <c r="K217" s="1">
        <v>198</v>
      </c>
    </row>
    <row r="218" spans="1:11" ht="12" customHeight="1">
      <c r="A218" s="241" t="s">
        <v>390</v>
      </c>
      <c r="B218" s="238"/>
      <c r="C218" s="8" t="s">
        <v>391</v>
      </c>
      <c r="D218" s="277" t="s">
        <v>104</v>
      </c>
      <c r="E218" s="237"/>
      <c r="F218" s="237"/>
      <c r="G218" s="238"/>
      <c r="H218" s="8" t="s">
        <v>104</v>
      </c>
      <c r="I218" s="33" t="s">
        <v>1402</v>
      </c>
      <c r="J218" s="34">
        <v>40299</v>
      </c>
      <c r="K218" s="1">
        <v>199</v>
      </c>
    </row>
    <row r="219" spans="1:11" ht="12" customHeight="1">
      <c r="A219" s="241" t="s">
        <v>392</v>
      </c>
      <c r="B219" s="238"/>
      <c r="C219" s="8" t="s">
        <v>393</v>
      </c>
      <c r="D219" s="277" t="s">
        <v>295</v>
      </c>
      <c r="E219" s="237"/>
      <c r="F219" s="237"/>
      <c r="G219" s="238"/>
      <c r="H219" s="8" t="s">
        <v>295</v>
      </c>
      <c r="I219" s="33" t="s">
        <v>1403</v>
      </c>
      <c r="J219" s="34">
        <v>40299</v>
      </c>
      <c r="K219" s="1">
        <v>200</v>
      </c>
    </row>
    <row r="220" spans="1:11" ht="12" customHeight="1">
      <c r="A220" s="241" t="s">
        <v>394</v>
      </c>
      <c r="B220" s="238"/>
      <c r="C220" s="8" t="s">
        <v>395</v>
      </c>
      <c r="D220" s="277" t="s">
        <v>396</v>
      </c>
      <c r="E220" s="237"/>
      <c r="F220" s="237"/>
      <c r="G220" s="238"/>
      <c r="H220" s="8" t="s">
        <v>397</v>
      </c>
      <c r="I220" s="33" t="s">
        <v>1395</v>
      </c>
      <c r="J220" s="34">
        <v>40299</v>
      </c>
      <c r="K220" s="1">
        <v>201</v>
      </c>
    </row>
    <row r="221" spans="1:11" ht="12" customHeight="1">
      <c r="A221" s="241" t="s">
        <v>398</v>
      </c>
      <c r="B221" s="238"/>
      <c r="C221" s="8" t="s">
        <v>399</v>
      </c>
      <c r="D221" s="277" t="s">
        <v>147</v>
      </c>
      <c r="E221" s="237"/>
      <c r="F221" s="237"/>
      <c r="G221" s="238"/>
      <c r="H221" s="8" t="s">
        <v>147</v>
      </c>
      <c r="I221" s="33" t="s">
        <v>1404</v>
      </c>
      <c r="J221" s="34">
        <v>40299</v>
      </c>
      <c r="K221" s="1">
        <v>202</v>
      </c>
    </row>
    <row r="222" spans="1:11" ht="12" customHeight="1">
      <c r="A222" s="241" t="s">
        <v>400</v>
      </c>
      <c r="B222" s="238"/>
      <c r="C222" s="8" t="s">
        <v>401</v>
      </c>
      <c r="D222" s="277" t="s">
        <v>95</v>
      </c>
      <c r="E222" s="237"/>
      <c r="F222" s="237"/>
      <c r="G222" s="238"/>
      <c r="H222" s="8" t="s">
        <v>402</v>
      </c>
      <c r="I222" s="33" t="s">
        <v>1405</v>
      </c>
      <c r="J222" s="34">
        <v>40299</v>
      </c>
      <c r="K222" s="1">
        <v>203</v>
      </c>
    </row>
    <row r="223" spans="1:11" ht="12" customHeight="1">
      <c r="A223" s="241" t="s">
        <v>403</v>
      </c>
      <c r="B223" s="238"/>
      <c r="C223" s="8" t="s">
        <v>404</v>
      </c>
      <c r="D223" s="277" t="s">
        <v>214</v>
      </c>
      <c r="E223" s="237"/>
      <c r="F223" s="237"/>
      <c r="G223" s="238"/>
      <c r="H223" s="8" t="s">
        <v>214</v>
      </c>
      <c r="I223" s="33" t="s">
        <v>1406</v>
      </c>
      <c r="J223" s="34">
        <v>40299</v>
      </c>
      <c r="K223" s="1">
        <v>204</v>
      </c>
    </row>
    <row r="224" spans="1:11" ht="12" customHeight="1">
      <c r="A224" s="241" t="s">
        <v>405</v>
      </c>
      <c r="B224" s="238"/>
      <c r="C224" s="8" t="s">
        <v>406</v>
      </c>
      <c r="D224" s="277" t="s">
        <v>201</v>
      </c>
      <c r="E224" s="237"/>
      <c r="F224" s="237"/>
      <c r="G224" s="238"/>
      <c r="H224" s="8" t="s">
        <v>407</v>
      </c>
      <c r="I224" s="33" t="s">
        <v>1407</v>
      </c>
      <c r="J224" s="34">
        <v>40299</v>
      </c>
      <c r="K224" s="1">
        <v>205</v>
      </c>
    </row>
    <row r="225" spans="1:11" ht="12" customHeight="1">
      <c r="A225" s="241" t="s">
        <v>408</v>
      </c>
      <c r="B225" s="238"/>
      <c r="C225" s="8" t="s">
        <v>409</v>
      </c>
      <c r="D225" s="277" t="s">
        <v>170</v>
      </c>
      <c r="E225" s="237"/>
      <c r="F225" s="237"/>
      <c r="G225" s="238"/>
      <c r="H225" s="8" t="s">
        <v>320</v>
      </c>
      <c r="I225" s="33" t="s">
        <v>1408</v>
      </c>
      <c r="J225" s="34">
        <v>40299</v>
      </c>
      <c r="K225" s="1">
        <v>206</v>
      </c>
    </row>
    <row r="226" spans="1:11" ht="12" customHeight="1">
      <c r="A226" s="241" t="s">
        <v>410</v>
      </c>
      <c r="B226" s="238"/>
      <c r="C226" s="8" t="s">
        <v>411</v>
      </c>
      <c r="D226" s="277" t="s">
        <v>137</v>
      </c>
      <c r="E226" s="237"/>
      <c r="F226" s="237"/>
      <c r="G226" s="238"/>
      <c r="H226" s="8" t="s">
        <v>137</v>
      </c>
      <c r="I226" s="33" t="s">
        <v>1415</v>
      </c>
      <c r="J226" s="34">
        <v>40299</v>
      </c>
      <c r="K226" s="1">
        <v>207</v>
      </c>
    </row>
    <row r="227" spans="1:11" ht="12" customHeight="1">
      <c r="A227" s="241" t="s">
        <v>412</v>
      </c>
      <c r="B227" s="238"/>
      <c r="C227" s="8" t="s">
        <v>413</v>
      </c>
      <c r="D227" s="277" t="s">
        <v>244</v>
      </c>
      <c r="E227" s="237"/>
      <c r="F227" s="237"/>
      <c r="G227" s="238"/>
      <c r="H227" s="8" t="s">
        <v>244</v>
      </c>
      <c r="I227" s="33" t="s">
        <v>1416</v>
      </c>
      <c r="J227" s="34">
        <v>40299</v>
      </c>
      <c r="K227" s="1">
        <v>208</v>
      </c>
    </row>
    <row r="228" spans="1:11" ht="12" customHeight="1">
      <c r="A228" s="241" t="s">
        <v>414</v>
      </c>
      <c r="B228" s="238"/>
      <c r="C228" s="8" t="s">
        <v>415</v>
      </c>
      <c r="D228" s="277" t="s">
        <v>224</v>
      </c>
      <c r="E228" s="237"/>
      <c r="F228" s="237"/>
      <c r="G228" s="238"/>
      <c r="H228" s="8" t="s">
        <v>416</v>
      </c>
      <c r="I228" s="33" t="s">
        <v>1417</v>
      </c>
      <c r="J228" s="34">
        <v>40299</v>
      </c>
      <c r="K228" s="1">
        <v>209</v>
      </c>
    </row>
    <row r="229" spans="1:11" ht="12" customHeight="1">
      <c r="A229" s="241" t="s">
        <v>417</v>
      </c>
      <c r="B229" s="238"/>
      <c r="C229" s="8" t="s">
        <v>418</v>
      </c>
      <c r="D229" s="277" t="s">
        <v>104</v>
      </c>
      <c r="E229" s="237"/>
      <c r="F229" s="237"/>
      <c r="G229" s="238"/>
      <c r="H229" s="8" t="s">
        <v>104</v>
      </c>
      <c r="I229" s="33" t="s">
        <v>1418</v>
      </c>
      <c r="J229" s="34">
        <v>40299</v>
      </c>
      <c r="K229" s="1">
        <v>210</v>
      </c>
    </row>
    <row r="230" spans="1:11" ht="12" customHeight="1">
      <c r="A230" s="241" t="s">
        <v>419</v>
      </c>
      <c r="B230" s="238"/>
      <c r="C230" s="8" t="s">
        <v>420</v>
      </c>
      <c r="D230" s="277" t="s">
        <v>89</v>
      </c>
      <c r="E230" s="237"/>
      <c r="F230" s="237"/>
      <c r="G230" s="238"/>
      <c r="H230" s="8" t="s">
        <v>89</v>
      </c>
      <c r="I230" s="33" t="s">
        <v>1419</v>
      </c>
      <c r="J230" s="34">
        <v>40299</v>
      </c>
      <c r="K230" s="1">
        <v>211</v>
      </c>
    </row>
    <row r="231" spans="1:11" ht="12" customHeight="1">
      <c r="A231" s="241" t="s">
        <v>421</v>
      </c>
      <c r="B231" s="238"/>
      <c r="C231" s="8" t="s">
        <v>208</v>
      </c>
      <c r="D231" s="277" t="s">
        <v>143</v>
      </c>
      <c r="E231" s="237"/>
      <c r="F231" s="237"/>
      <c r="G231" s="238"/>
      <c r="H231" s="8" t="s">
        <v>181</v>
      </c>
      <c r="I231" s="33" t="s">
        <v>1420</v>
      </c>
      <c r="J231" s="34">
        <v>40299</v>
      </c>
      <c r="K231" s="1">
        <v>212</v>
      </c>
    </row>
    <row r="232" spans="1:11" ht="12" customHeight="1">
      <c r="A232" s="241" t="s">
        <v>422</v>
      </c>
      <c r="B232" s="238"/>
      <c r="C232" s="14" t="s">
        <v>423</v>
      </c>
      <c r="D232" s="277" t="s">
        <v>84</v>
      </c>
      <c r="E232" s="237"/>
      <c r="F232" s="237"/>
      <c r="G232" s="238"/>
      <c r="H232" s="14" t="s">
        <v>84</v>
      </c>
      <c r="I232" s="33" t="s">
        <v>1356</v>
      </c>
      <c r="J232" s="34">
        <v>40299</v>
      </c>
      <c r="K232" s="1">
        <v>213</v>
      </c>
    </row>
    <row r="233" spans="1:11" ht="12" customHeight="1">
      <c r="A233" s="241" t="s">
        <v>424</v>
      </c>
      <c r="B233" s="238"/>
      <c r="C233" s="8" t="s">
        <v>425</v>
      </c>
      <c r="D233" s="277" t="s">
        <v>152</v>
      </c>
      <c r="E233" s="237"/>
      <c r="F233" s="237"/>
      <c r="G233" s="238"/>
      <c r="H233" s="8" t="s">
        <v>59</v>
      </c>
      <c r="I233" s="33" t="s">
        <v>1421</v>
      </c>
      <c r="J233" s="34">
        <v>40299</v>
      </c>
      <c r="K233" s="1">
        <v>214</v>
      </c>
    </row>
    <row r="234" spans="1:11" ht="12" customHeight="1">
      <c r="A234" s="241" t="s">
        <v>426</v>
      </c>
      <c r="B234" s="238"/>
      <c r="C234" s="8" t="s">
        <v>427</v>
      </c>
      <c r="D234" s="277" t="s">
        <v>295</v>
      </c>
      <c r="E234" s="237"/>
      <c r="F234" s="237"/>
      <c r="G234" s="238"/>
      <c r="H234" s="8" t="s">
        <v>113</v>
      </c>
      <c r="I234" s="33" t="s">
        <v>1422</v>
      </c>
      <c r="J234" s="34">
        <v>40299</v>
      </c>
      <c r="K234" s="1">
        <v>215</v>
      </c>
    </row>
    <row r="235" spans="1:11" ht="12" customHeight="1">
      <c r="A235" s="241" t="s">
        <v>428</v>
      </c>
      <c r="B235" s="238"/>
      <c r="C235" s="8" t="s">
        <v>429</v>
      </c>
      <c r="D235" s="277" t="s">
        <v>152</v>
      </c>
      <c r="E235" s="237"/>
      <c r="F235" s="237"/>
      <c r="G235" s="238"/>
      <c r="H235" s="8" t="s">
        <v>152</v>
      </c>
      <c r="I235" s="33" t="s">
        <v>1423</v>
      </c>
      <c r="J235" s="34">
        <v>40299</v>
      </c>
      <c r="K235" s="1">
        <v>216</v>
      </c>
    </row>
    <row r="236" spans="1:11" ht="12" customHeight="1">
      <c r="A236" s="241" t="s">
        <v>430</v>
      </c>
      <c r="B236" s="238"/>
      <c r="C236" s="8" t="s">
        <v>431</v>
      </c>
      <c r="D236" s="277" t="s">
        <v>137</v>
      </c>
      <c r="E236" s="237"/>
      <c r="F236" s="237"/>
      <c r="G236" s="238"/>
      <c r="H236" s="8" t="s">
        <v>137</v>
      </c>
      <c r="I236" s="33" t="s">
        <v>1424</v>
      </c>
      <c r="J236" s="34">
        <v>40299</v>
      </c>
      <c r="K236" s="1">
        <v>217</v>
      </c>
    </row>
    <row r="237" spans="1:11" ht="12" customHeight="1">
      <c r="A237" s="241" t="s">
        <v>432</v>
      </c>
      <c r="B237" s="238"/>
      <c r="C237" s="8" t="s">
        <v>126</v>
      </c>
      <c r="D237" s="277" t="s">
        <v>72</v>
      </c>
      <c r="E237" s="237"/>
      <c r="F237" s="237"/>
      <c r="G237" s="238"/>
      <c r="H237" s="8" t="s">
        <v>72</v>
      </c>
      <c r="I237" s="33" t="s">
        <v>1425</v>
      </c>
      <c r="J237" s="34">
        <v>40299</v>
      </c>
      <c r="K237" s="1">
        <v>218</v>
      </c>
    </row>
    <row r="238" spans="1:11" ht="12" customHeight="1">
      <c r="A238" s="241" t="s">
        <v>433</v>
      </c>
      <c r="B238" s="238"/>
      <c r="C238" s="8" t="s">
        <v>434</v>
      </c>
      <c r="D238" s="277" t="s">
        <v>115</v>
      </c>
      <c r="E238" s="237"/>
      <c r="F238" s="237"/>
      <c r="G238" s="238"/>
      <c r="H238" s="8" t="s">
        <v>115</v>
      </c>
      <c r="I238" s="33" t="s">
        <v>1426</v>
      </c>
      <c r="J238" s="34">
        <v>40299</v>
      </c>
      <c r="K238" s="1">
        <v>219</v>
      </c>
    </row>
    <row r="239" spans="1:11" ht="12" customHeight="1">
      <c r="A239" s="241" t="s">
        <v>435</v>
      </c>
      <c r="B239" s="238"/>
      <c r="C239" s="8" t="s">
        <v>436</v>
      </c>
      <c r="D239" s="277" t="s">
        <v>244</v>
      </c>
      <c r="E239" s="237"/>
      <c r="F239" s="237"/>
      <c r="G239" s="238"/>
      <c r="H239" s="8" t="s">
        <v>244</v>
      </c>
      <c r="I239" s="33" t="s">
        <v>1409</v>
      </c>
      <c r="J239" s="34">
        <v>40299</v>
      </c>
      <c r="K239" s="1">
        <v>220</v>
      </c>
    </row>
    <row r="240" spans="1:11" ht="12" customHeight="1">
      <c r="A240" s="241" t="s">
        <v>437</v>
      </c>
      <c r="B240" s="238"/>
      <c r="C240" s="8" t="s">
        <v>438</v>
      </c>
      <c r="D240" s="277" t="s">
        <v>58</v>
      </c>
      <c r="E240" s="237"/>
      <c r="F240" s="237"/>
      <c r="G240" s="238"/>
      <c r="H240" s="8" t="s">
        <v>147</v>
      </c>
      <c r="I240" s="33" t="s">
        <v>1410</v>
      </c>
      <c r="J240" s="34">
        <v>40299</v>
      </c>
      <c r="K240" s="1">
        <v>221</v>
      </c>
    </row>
    <row r="241" spans="1:11" ht="12" customHeight="1">
      <c r="A241" s="241" t="s">
        <v>439</v>
      </c>
      <c r="B241" s="238"/>
      <c r="C241" s="8" t="s">
        <v>440</v>
      </c>
      <c r="D241" s="277" t="s">
        <v>87</v>
      </c>
      <c r="E241" s="237"/>
      <c r="F241" s="237"/>
      <c r="G241" s="238"/>
      <c r="H241" s="8" t="s">
        <v>157</v>
      </c>
      <c r="I241" s="33" t="s">
        <v>1411</v>
      </c>
      <c r="J241" s="34">
        <v>40299</v>
      </c>
      <c r="K241" s="1">
        <v>222</v>
      </c>
    </row>
    <row r="242" spans="1:11" ht="12" customHeight="1">
      <c r="A242" s="241" t="s">
        <v>441</v>
      </c>
      <c r="B242" s="238"/>
      <c r="C242" s="8" t="s">
        <v>442</v>
      </c>
      <c r="D242" s="277" t="s">
        <v>214</v>
      </c>
      <c r="E242" s="237"/>
      <c r="F242" s="237"/>
      <c r="G242" s="238"/>
      <c r="H242" s="8" t="s">
        <v>214</v>
      </c>
      <c r="I242" s="33" t="s">
        <v>1412</v>
      </c>
      <c r="J242" s="34">
        <v>40299</v>
      </c>
      <c r="K242" s="1">
        <v>223</v>
      </c>
    </row>
    <row r="243" spans="1:11" ht="12" customHeight="1">
      <c r="A243" s="241" t="s">
        <v>443</v>
      </c>
      <c r="B243" s="238"/>
      <c r="C243" s="8" t="s">
        <v>444</v>
      </c>
      <c r="D243" s="277" t="s">
        <v>220</v>
      </c>
      <c r="E243" s="237"/>
      <c r="F243" s="237"/>
      <c r="G243" s="238"/>
      <c r="H243" s="8" t="s">
        <v>238</v>
      </c>
      <c r="I243" s="33" t="s">
        <v>1413</v>
      </c>
      <c r="J243" s="34">
        <v>40299</v>
      </c>
      <c r="K243" s="1">
        <v>224</v>
      </c>
    </row>
    <row r="244" spans="1:11" ht="12" customHeight="1">
      <c r="A244" s="241" t="s">
        <v>445</v>
      </c>
      <c r="B244" s="238"/>
      <c r="C244" s="8" t="s">
        <v>446</v>
      </c>
      <c r="D244" s="277" t="s">
        <v>212</v>
      </c>
      <c r="E244" s="237"/>
      <c r="F244" s="237"/>
      <c r="G244" s="238"/>
      <c r="H244" s="8" t="s">
        <v>89</v>
      </c>
      <c r="I244" s="33" t="s">
        <v>1414</v>
      </c>
      <c r="J244" s="34">
        <v>40299</v>
      </c>
      <c r="K244" s="1">
        <v>225</v>
      </c>
    </row>
    <row r="245" spans="1:11" ht="12" customHeight="1">
      <c r="A245" s="241" t="s">
        <v>447</v>
      </c>
      <c r="B245" s="238"/>
      <c r="C245" s="8" t="s">
        <v>448</v>
      </c>
      <c r="D245" s="277" t="s">
        <v>78</v>
      </c>
      <c r="E245" s="237"/>
      <c r="F245" s="237"/>
      <c r="G245" s="238"/>
      <c r="H245" s="8" t="s">
        <v>79</v>
      </c>
      <c r="I245" s="33" t="s">
        <v>1427</v>
      </c>
      <c r="J245" s="34">
        <v>40299</v>
      </c>
      <c r="K245" s="1">
        <v>226</v>
      </c>
    </row>
    <row r="246" spans="1:11" ht="12" customHeight="1">
      <c r="A246" s="241" t="s">
        <v>449</v>
      </c>
      <c r="B246" s="238"/>
      <c r="C246" s="8" t="s">
        <v>450</v>
      </c>
      <c r="D246" s="277" t="s">
        <v>147</v>
      </c>
      <c r="E246" s="237"/>
      <c r="F246" s="237"/>
      <c r="G246" s="238"/>
      <c r="H246" s="8" t="s">
        <v>59</v>
      </c>
      <c r="I246" s="33" t="s">
        <v>1428</v>
      </c>
      <c r="J246" s="34">
        <v>40299</v>
      </c>
      <c r="K246" s="1">
        <v>227</v>
      </c>
    </row>
    <row r="247" spans="1:11" ht="12" customHeight="1">
      <c r="A247" s="241" t="s">
        <v>451</v>
      </c>
      <c r="B247" s="238"/>
      <c r="C247" s="8" t="s">
        <v>452</v>
      </c>
      <c r="D247" s="277" t="s">
        <v>117</v>
      </c>
      <c r="E247" s="237"/>
      <c r="F247" s="237"/>
      <c r="G247" s="238"/>
      <c r="H247" s="8" t="s">
        <v>117</v>
      </c>
      <c r="I247" s="33" t="s">
        <v>1429</v>
      </c>
      <c r="J247" s="34">
        <v>40299</v>
      </c>
      <c r="K247" s="1">
        <v>228</v>
      </c>
    </row>
    <row r="248" spans="1:11" ht="12" customHeight="1">
      <c r="A248" s="241" t="s">
        <v>453</v>
      </c>
      <c r="B248" s="238"/>
      <c r="C248" s="8" t="s">
        <v>454</v>
      </c>
      <c r="D248" s="277" t="s">
        <v>128</v>
      </c>
      <c r="E248" s="237"/>
      <c r="F248" s="237"/>
      <c r="G248" s="238"/>
      <c r="H248" s="8" t="s">
        <v>128</v>
      </c>
      <c r="I248" s="33" t="s">
        <v>1434</v>
      </c>
      <c r="J248" s="34">
        <v>40299</v>
      </c>
      <c r="K248" s="1">
        <v>229</v>
      </c>
    </row>
    <row r="249" spans="1:11" ht="12" customHeight="1">
      <c r="A249" s="241" t="s">
        <v>455</v>
      </c>
      <c r="B249" s="238"/>
      <c r="C249" s="8" t="s">
        <v>456</v>
      </c>
      <c r="D249" s="277" t="s">
        <v>157</v>
      </c>
      <c r="E249" s="237"/>
      <c r="F249" s="237"/>
      <c r="G249" s="238"/>
      <c r="H249" s="8" t="s">
        <v>76</v>
      </c>
      <c r="I249" s="33" t="s">
        <v>1435</v>
      </c>
      <c r="J249" s="34">
        <v>40299</v>
      </c>
      <c r="K249" s="1">
        <v>230</v>
      </c>
    </row>
    <row r="250" spans="1:11" ht="12" customHeight="1">
      <c r="A250" s="241" t="s">
        <v>457</v>
      </c>
      <c r="B250" s="238"/>
      <c r="C250" s="8" t="s">
        <v>458</v>
      </c>
      <c r="D250" s="277" t="s">
        <v>68</v>
      </c>
      <c r="E250" s="237"/>
      <c r="F250" s="237"/>
      <c r="G250" s="238"/>
      <c r="H250" s="8" t="s">
        <v>68</v>
      </c>
      <c r="I250" s="33" t="s">
        <v>1430</v>
      </c>
      <c r="J250" s="34">
        <v>40299</v>
      </c>
      <c r="K250" s="1">
        <v>231</v>
      </c>
    </row>
    <row r="251" spans="1:11" ht="12" customHeight="1">
      <c r="A251" s="241" t="s">
        <v>459</v>
      </c>
      <c r="B251" s="238"/>
      <c r="C251" s="8" t="s">
        <v>460</v>
      </c>
      <c r="D251" s="242" t="s">
        <v>143</v>
      </c>
      <c r="E251" s="243"/>
      <c r="F251" s="243"/>
      <c r="G251" s="244"/>
      <c r="H251" s="8" t="s">
        <v>86</v>
      </c>
      <c r="I251" s="33" t="s">
        <v>1431</v>
      </c>
      <c r="J251" s="34">
        <v>40299</v>
      </c>
      <c r="K251" s="1">
        <v>232</v>
      </c>
    </row>
    <row r="252" spans="1:11" ht="12" customHeight="1">
      <c r="A252" s="245" t="s">
        <v>461</v>
      </c>
      <c r="B252" s="244"/>
      <c r="C252" s="8" t="s">
        <v>462</v>
      </c>
      <c r="D252" s="368" t="s">
        <v>194</v>
      </c>
      <c r="E252" s="276"/>
      <c r="F252" s="276"/>
      <c r="G252" s="367"/>
      <c r="H252" s="6" t="s">
        <v>224</v>
      </c>
      <c r="I252" s="33" t="s">
        <v>1432</v>
      </c>
      <c r="J252" s="34">
        <v>40299</v>
      </c>
      <c r="K252" s="1">
        <v>233</v>
      </c>
    </row>
    <row r="253" spans="1:11" ht="12" customHeight="1">
      <c r="A253" s="360" t="s">
        <v>463</v>
      </c>
      <c r="B253" s="367"/>
      <c r="C253" s="6" t="s">
        <v>464</v>
      </c>
      <c r="D253" s="368" t="s">
        <v>214</v>
      </c>
      <c r="E253" s="276"/>
      <c r="F253" s="276"/>
      <c r="G253" s="367"/>
      <c r="H253" s="6" t="s">
        <v>214</v>
      </c>
      <c r="I253" s="33" t="s">
        <v>1433</v>
      </c>
      <c r="J253" s="34">
        <v>40299</v>
      </c>
      <c r="K253" s="1">
        <v>234</v>
      </c>
    </row>
    <row r="254" spans="9:10" ht="0" customHeight="1" hidden="1">
      <c r="I254" s="33"/>
      <c r="J254" s="34">
        <v>40299</v>
      </c>
    </row>
    <row r="255" spans="1:10" ht="15.75" customHeight="1">
      <c r="A255" s="208" t="s">
        <v>1269</v>
      </c>
      <c r="B255" s="367"/>
      <c r="C255" s="37">
        <v>44260.05</v>
      </c>
      <c r="D255" s="357">
        <f>2315-1-4</f>
        <v>2310</v>
      </c>
      <c r="E255" s="276"/>
      <c r="F255" s="276"/>
      <c r="G255" s="367"/>
      <c r="H255" s="9">
        <f>2267-1-4</f>
        <v>2262</v>
      </c>
      <c r="I255" s="33"/>
      <c r="J255" s="34"/>
    </row>
    <row r="256" spans="1:10" ht="13.5" customHeight="1">
      <c r="A256" s="81" t="s">
        <v>465</v>
      </c>
      <c r="B256" s="79"/>
      <c r="C256" s="79"/>
      <c r="D256" s="79"/>
      <c r="E256" s="79"/>
      <c r="F256" s="79"/>
      <c r="G256" s="79"/>
      <c r="H256" s="79"/>
      <c r="I256" s="79"/>
      <c r="J256" s="80"/>
    </row>
    <row r="257" spans="1:10" ht="12" customHeight="1" hidden="1">
      <c r="A257" s="366" t="s">
        <v>466</v>
      </c>
      <c r="B257" s="367"/>
      <c r="C257" s="3" t="s">
        <v>244</v>
      </c>
      <c r="D257" s="368" t="s">
        <v>117</v>
      </c>
      <c r="E257" s="369"/>
      <c r="F257" s="369"/>
      <c r="G257" s="354"/>
      <c r="H257" s="16" t="s">
        <v>117</v>
      </c>
      <c r="I257" s="33"/>
      <c r="J257" s="34">
        <v>40299</v>
      </c>
    </row>
    <row r="258" spans="1:11" ht="12" customHeight="1">
      <c r="A258" s="366" t="s">
        <v>467</v>
      </c>
      <c r="B258" s="367"/>
      <c r="C258" s="3" t="s">
        <v>468</v>
      </c>
      <c r="D258" s="368" t="s">
        <v>117</v>
      </c>
      <c r="E258" s="369"/>
      <c r="F258" s="369"/>
      <c r="G258" s="354"/>
      <c r="H258" s="16" t="s">
        <v>117</v>
      </c>
      <c r="I258" s="33" t="s">
        <v>1485</v>
      </c>
      <c r="J258" s="34">
        <v>40299</v>
      </c>
      <c r="K258" s="1">
        <v>235</v>
      </c>
    </row>
    <row r="259" spans="1:11" ht="12" customHeight="1">
      <c r="A259" s="366" t="s">
        <v>469</v>
      </c>
      <c r="B259" s="367"/>
      <c r="C259" s="3" t="s">
        <v>470</v>
      </c>
      <c r="D259" s="368" t="s">
        <v>56</v>
      </c>
      <c r="E259" s="369"/>
      <c r="F259" s="369"/>
      <c r="G259" s="354"/>
      <c r="H259" s="16" t="s">
        <v>56</v>
      </c>
      <c r="I259" s="33" t="s">
        <v>1486</v>
      </c>
      <c r="J259" s="34">
        <v>40299</v>
      </c>
      <c r="K259" s="1">
        <v>236</v>
      </c>
    </row>
    <row r="260" spans="1:11" ht="12" customHeight="1" hidden="1">
      <c r="A260" s="366" t="s">
        <v>471</v>
      </c>
      <c r="B260" s="367"/>
      <c r="C260" s="3" t="s">
        <v>472</v>
      </c>
      <c r="D260" s="368" t="s">
        <v>55</v>
      </c>
      <c r="E260" s="369"/>
      <c r="F260" s="369"/>
      <c r="G260" s="354"/>
      <c r="H260" s="16" t="s">
        <v>55</v>
      </c>
      <c r="I260" s="33"/>
      <c r="J260" s="34">
        <v>40299</v>
      </c>
      <c r="K260" s="1">
        <v>238</v>
      </c>
    </row>
    <row r="261" spans="1:11" ht="12" customHeight="1">
      <c r="A261" s="366" t="s">
        <v>473</v>
      </c>
      <c r="B261" s="367"/>
      <c r="C261" s="3" t="s">
        <v>474</v>
      </c>
      <c r="D261" s="368" t="s">
        <v>53</v>
      </c>
      <c r="E261" s="369"/>
      <c r="F261" s="369"/>
      <c r="G261" s="354"/>
      <c r="H261" s="16" t="s">
        <v>53</v>
      </c>
      <c r="I261" s="33" t="s">
        <v>1487</v>
      </c>
      <c r="J261" s="34">
        <v>40299</v>
      </c>
      <c r="K261" s="1">
        <v>237</v>
      </c>
    </row>
    <row r="262" spans="1:11" ht="12" customHeight="1">
      <c r="A262" s="366" t="s">
        <v>475</v>
      </c>
      <c r="B262" s="367"/>
      <c r="C262" s="3" t="s">
        <v>476</v>
      </c>
      <c r="D262" s="368" t="s">
        <v>55</v>
      </c>
      <c r="E262" s="369"/>
      <c r="F262" s="369"/>
      <c r="G262" s="354"/>
      <c r="H262" s="16" t="s">
        <v>55</v>
      </c>
      <c r="I262" s="33" t="s">
        <v>1493</v>
      </c>
      <c r="J262" s="34">
        <v>40299</v>
      </c>
      <c r="K262" s="1">
        <v>238</v>
      </c>
    </row>
    <row r="263" spans="1:11" ht="12" customHeight="1">
      <c r="A263" s="366" t="s">
        <v>477</v>
      </c>
      <c r="B263" s="367"/>
      <c r="C263" s="3" t="s">
        <v>478</v>
      </c>
      <c r="D263" s="368" t="s">
        <v>117</v>
      </c>
      <c r="E263" s="369"/>
      <c r="F263" s="369"/>
      <c r="G263" s="354"/>
      <c r="H263" s="16" t="s">
        <v>117</v>
      </c>
      <c r="I263" s="33" t="s">
        <v>1488</v>
      </c>
      <c r="J263" s="34">
        <v>40299</v>
      </c>
      <c r="K263" s="1">
        <v>239</v>
      </c>
    </row>
    <row r="264" spans="1:11" ht="12" customHeight="1">
      <c r="A264" s="366" t="s">
        <v>479</v>
      </c>
      <c r="B264" s="367"/>
      <c r="C264" s="3" t="s">
        <v>480</v>
      </c>
      <c r="D264" s="368" t="s">
        <v>137</v>
      </c>
      <c r="E264" s="369"/>
      <c r="F264" s="369"/>
      <c r="G264" s="354"/>
      <c r="H264" s="16" t="s">
        <v>137</v>
      </c>
      <c r="I264" s="33" t="s">
        <v>1489</v>
      </c>
      <c r="J264" s="34">
        <v>40299</v>
      </c>
      <c r="K264" s="1">
        <v>240</v>
      </c>
    </row>
    <row r="265" spans="1:11" ht="12" customHeight="1">
      <c r="A265" s="366" t="s">
        <v>481</v>
      </c>
      <c r="B265" s="367"/>
      <c r="C265" s="3" t="s">
        <v>482</v>
      </c>
      <c r="D265" s="368" t="s">
        <v>137</v>
      </c>
      <c r="E265" s="369"/>
      <c r="F265" s="369"/>
      <c r="G265" s="354"/>
      <c r="H265" s="16" t="s">
        <v>137</v>
      </c>
      <c r="I265" s="33" t="s">
        <v>1490</v>
      </c>
      <c r="J265" s="34">
        <v>40299</v>
      </c>
      <c r="K265" s="1">
        <v>241</v>
      </c>
    </row>
    <row r="266" spans="1:11" ht="12" customHeight="1">
      <c r="A266" s="366" t="s">
        <v>483</v>
      </c>
      <c r="B266" s="367"/>
      <c r="C266" s="3" t="s">
        <v>474</v>
      </c>
      <c r="D266" s="368" t="s">
        <v>64</v>
      </c>
      <c r="E266" s="369"/>
      <c r="F266" s="369"/>
      <c r="G266" s="354"/>
      <c r="H266" s="16" t="s">
        <v>64</v>
      </c>
      <c r="I266" s="33" t="s">
        <v>1491</v>
      </c>
      <c r="J266" s="34">
        <v>40299</v>
      </c>
      <c r="K266" s="1">
        <v>242</v>
      </c>
    </row>
    <row r="267" spans="1:11" ht="12" customHeight="1">
      <c r="A267" s="366" t="s">
        <v>484</v>
      </c>
      <c r="B267" s="367"/>
      <c r="C267" s="3" t="s">
        <v>485</v>
      </c>
      <c r="D267" s="368" t="s">
        <v>62</v>
      </c>
      <c r="E267" s="369"/>
      <c r="F267" s="369"/>
      <c r="G267" s="354"/>
      <c r="H267" s="16" t="s">
        <v>62</v>
      </c>
      <c r="I267" s="33" t="s">
        <v>1492</v>
      </c>
      <c r="J267" s="34">
        <v>40299</v>
      </c>
      <c r="K267" s="1">
        <v>243</v>
      </c>
    </row>
    <row r="268" spans="1:11" ht="12" customHeight="1">
      <c r="A268" s="366" t="s">
        <v>486</v>
      </c>
      <c r="B268" s="367"/>
      <c r="C268" s="3" t="s">
        <v>320</v>
      </c>
      <c r="D268" s="368" t="s">
        <v>137</v>
      </c>
      <c r="E268" s="369"/>
      <c r="F268" s="369"/>
      <c r="G268" s="354"/>
      <c r="H268" s="16" t="s">
        <v>137</v>
      </c>
      <c r="I268" s="33" t="s">
        <v>1494</v>
      </c>
      <c r="J268" s="34">
        <v>40299</v>
      </c>
      <c r="K268" s="1">
        <v>244</v>
      </c>
    </row>
    <row r="269" spans="1:11" ht="12" customHeight="1">
      <c r="A269" s="366" t="s">
        <v>487</v>
      </c>
      <c r="B269" s="367"/>
      <c r="C269" s="3" t="s">
        <v>488</v>
      </c>
      <c r="D269" s="368" t="s">
        <v>115</v>
      </c>
      <c r="E269" s="369"/>
      <c r="F269" s="369"/>
      <c r="G269" s="354"/>
      <c r="H269" s="16" t="s">
        <v>115</v>
      </c>
      <c r="I269" s="33" t="s">
        <v>1498</v>
      </c>
      <c r="J269" s="34">
        <v>40299</v>
      </c>
      <c r="K269" s="1">
        <v>245</v>
      </c>
    </row>
    <row r="270" spans="1:11" ht="12" customHeight="1">
      <c r="A270" s="366" t="s">
        <v>489</v>
      </c>
      <c r="B270" s="367"/>
      <c r="C270" s="3" t="s">
        <v>490</v>
      </c>
      <c r="D270" s="368" t="s">
        <v>137</v>
      </c>
      <c r="E270" s="369"/>
      <c r="F270" s="369"/>
      <c r="G270" s="354"/>
      <c r="H270" s="16" t="s">
        <v>137</v>
      </c>
      <c r="I270" s="33" t="s">
        <v>1495</v>
      </c>
      <c r="J270" s="34">
        <v>40299</v>
      </c>
      <c r="K270" s="1">
        <v>246</v>
      </c>
    </row>
    <row r="271" spans="1:11" ht="12" customHeight="1">
      <c r="A271" s="366" t="s">
        <v>491</v>
      </c>
      <c r="B271" s="367"/>
      <c r="C271" s="3" t="s">
        <v>492</v>
      </c>
      <c r="D271" s="368" t="s">
        <v>191</v>
      </c>
      <c r="E271" s="369"/>
      <c r="F271" s="369"/>
      <c r="G271" s="354"/>
      <c r="H271" s="16" t="s">
        <v>191</v>
      </c>
      <c r="I271" s="33" t="s">
        <v>1496</v>
      </c>
      <c r="J271" s="34">
        <v>40299</v>
      </c>
      <c r="K271" s="1">
        <v>247</v>
      </c>
    </row>
    <row r="272" spans="1:11" ht="12" customHeight="1">
      <c r="A272" s="366" t="s">
        <v>493</v>
      </c>
      <c r="B272" s="367"/>
      <c r="C272" s="3" t="s">
        <v>494</v>
      </c>
      <c r="D272" s="368" t="s">
        <v>115</v>
      </c>
      <c r="E272" s="369"/>
      <c r="F272" s="369"/>
      <c r="G272" s="354"/>
      <c r="H272" s="16" t="s">
        <v>115</v>
      </c>
      <c r="I272" s="33" t="s">
        <v>1497</v>
      </c>
      <c r="J272" s="34">
        <v>40299</v>
      </c>
      <c r="K272" s="1">
        <v>248</v>
      </c>
    </row>
    <row r="273" spans="1:11" ht="12" customHeight="1">
      <c r="A273" s="366" t="s">
        <v>495</v>
      </c>
      <c r="B273" s="367"/>
      <c r="C273" s="3" t="s">
        <v>496</v>
      </c>
      <c r="D273" s="368" t="s">
        <v>280</v>
      </c>
      <c r="E273" s="369"/>
      <c r="F273" s="369"/>
      <c r="G273" s="354"/>
      <c r="H273" s="16" t="s">
        <v>285</v>
      </c>
      <c r="I273" s="33" t="s">
        <v>1499</v>
      </c>
      <c r="J273" s="34">
        <v>40299</v>
      </c>
      <c r="K273" s="1">
        <v>249</v>
      </c>
    </row>
    <row r="274" spans="1:11" ht="12" customHeight="1">
      <c r="A274" s="366" t="s">
        <v>497</v>
      </c>
      <c r="B274" s="367"/>
      <c r="C274" s="3" t="s">
        <v>498</v>
      </c>
      <c r="D274" s="368" t="s">
        <v>280</v>
      </c>
      <c r="E274" s="369"/>
      <c r="F274" s="369"/>
      <c r="G274" s="354"/>
      <c r="H274" s="16" t="s">
        <v>280</v>
      </c>
      <c r="I274" s="33" t="s">
        <v>1500</v>
      </c>
      <c r="J274" s="34">
        <v>40299</v>
      </c>
      <c r="K274" s="1">
        <v>250</v>
      </c>
    </row>
    <row r="275" spans="1:11" ht="12" customHeight="1">
      <c r="A275" s="366" t="s">
        <v>499</v>
      </c>
      <c r="B275" s="367"/>
      <c r="C275" s="3" t="s">
        <v>500</v>
      </c>
      <c r="D275" s="368" t="s">
        <v>280</v>
      </c>
      <c r="E275" s="369"/>
      <c r="F275" s="369"/>
      <c r="G275" s="354"/>
      <c r="H275" s="16" t="s">
        <v>194</v>
      </c>
      <c r="I275" s="33" t="s">
        <v>1501</v>
      </c>
      <c r="J275" s="34">
        <v>40299</v>
      </c>
      <c r="K275" s="1">
        <v>251</v>
      </c>
    </row>
    <row r="276" spans="1:11" ht="12" customHeight="1">
      <c r="A276" s="366" t="s">
        <v>501</v>
      </c>
      <c r="B276" s="367"/>
      <c r="C276" s="3" t="s">
        <v>502</v>
      </c>
      <c r="D276" s="368" t="s">
        <v>280</v>
      </c>
      <c r="E276" s="276"/>
      <c r="F276" s="276"/>
      <c r="G276" s="209"/>
      <c r="H276" s="23" t="s">
        <v>280</v>
      </c>
      <c r="I276" s="33" t="s">
        <v>1502</v>
      </c>
      <c r="J276" s="34">
        <v>40299</v>
      </c>
      <c r="K276" s="1">
        <v>252</v>
      </c>
    </row>
    <row r="277" spans="1:11" ht="12" customHeight="1">
      <c r="A277" s="366" t="s">
        <v>503</v>
      </c>
      <c r="B277" s="209"/>
      <c r="C277" s="12" t="s">
        <v>504</v>
      </c>
      <c r="D277" s="368" t="s">
        <v>78</v>
      </c>
      <c r="E277" s="276"/>
      <c r="F277" s="276"/>
      <c r="G277" s="209"/>
      <c r="H277" s="24" t="s">
        <v>78</v>
      </c>
      <c r="I277" s="33" t="s">
        <v>1503</v>
      </c>
      <c r="J277" s="34">
        <v>40299</v>
      </c>
      <c r="K277" s="1">
        <v>253</v>
      </c>
    </row>
    <row r="278" spans="1:11" ht="12" customHeight="1">
      <c r="A278" s="366" t="s">
        <v>505</v>
      </c>
      <c r="B278" s="209"/>
      <c r="C278" s="13" t="s">
        <v>506</v>
      </c>
      <c r="D278" s="368" t="s">
        <v>214</v>
      </c>
      <c r="E278" s="276"/>
      <c r="F278" s="276"/>
      <c r="G278" s="209"/>
      <c r="H278" s="24" t="s">
        <v>214</v>
      </c>
      <c r="I278" s="33" t="s">
        <v>1504</v>
      </c>
      <c r="J278" s="34">
        <v>40299</v>
      </c>
      <c r="K278" s="1">
        <v>254</v>
      </c>
    </row>
    <row r="279" spans="1:11" ht="12" customHeight="1">
      <c r="A279" s="366" t="s">
        <v>507</v>
      </c>
      <c r="B279" s="209"/>
      <c r="C279" s="13" t="s">
        <v>508</v>
      </c>
      <c r="D279" s="368" t="s">
        <v>70</v>
      </c>
      <c r="E279" s="276"/>
      <c r="F279" s="276"/>
      <c r="G279" s="209"/>
      <c r="H279" s="24" t="s">
        <v>70</v>
      </c>
      <c r="I279" s="33" t="s">
        <v>1512</v>
      </c>
      <c r="J279" s="34">
        <v>40299</v>
      </c>
      <c r="K279" s="1">
        <v>255</v>
      </c>
    </row>
    <row r="280" spans="1:11" ht="12" customHeight="1">
      <c r="A280" s="366" t="s">
        <v>509</v>
      </c>
      <c r="B280" s="209"/>
      <c r="C280" s="13" t="s">
        <v>510</v>
      </c>
      <c r="D280" s="368" t="s">
        <v>117</v>
      </c>
      <c r="E280" s="276"/>
      <c r="F280" s="276"/>
      <c r="G280" s="209"/>
      <c r="H280" s="24" t="s">
        <v>117</v>
      </c>
      <c r="I280" s="33" t="s">
        <v>1505</v>
      </c>
      <c r="J280" s="34">
        <v>40299</v>
      </c>
      <c r="K280" s="1">
        <v>256</v>
      </c>
    </row>
    <row r="281" spans="1:11" ht="12" customHeight="1">
      <c r="A281" s="366" t="s">
        <v>511</v>
      </c>
      <c r="B281" s="209"/>
      <c r="C281" s="13" t="s">
        <v>476</v>
      </c>
      <c r="D281" s="368" t="s">
        <v>117</v>
      </c>
      <c r="E281" s="276"/>
      <c r="F281" s="276"/>
      <c r="G281" s="209"/>
      <c r="H281" s="24" t="s">
        <v>117</v>
      </c>
      <c r="I281" s="33" t="s">
        <v>1506</v>
      </c>
      <c r="J281" s="34">
        <v>40299</v>
      </c>
      <c r="K281" s="1">
        <v>257</v>
      </c>
    </row>
    <row r="282" spans="1:11" ht="12" customHeight="1">
      <c r="A282" s="366" t="s">
        <v>512</v>
      </c>
      <c r="B282" s="209"/>
      <c r="C282" s="13" t="s">
        <v>513</v>
      </c>
      <c r="D282" s="368" t="s">
        <v>137</v>
      </c>
      <c r="E282" s="276"/>
      <c r="F282" s="276"/>
      <c r="G282" s="209"/>
      <c r="H282" s="24" t="s">
        <v>137</v>
      </c>
      <c r="I282" s="33" t="s">
        <v>1507</v>
      </c>
      <c r="J282" s="34">
        <v>40299</v>
      </c>
      <c r="K282" s="1">
        <v>258</v>
      </c>
    </row>
    <row r="283" spans="1:11" ht="12" customHeight="1">
      <c r="A283" s="366" t="s">
        <v>514</v>
      </c>
      <c r="B283" s="209"/>
      <c r="C283" s="13" t="s">
        <v>515</v>
      </c>
      <c r="D283" s="368" t="s">
        <v>64</v>
      </c>
      <c r="E283" s="276"/>
      <c r="F283" s="276"/>
      <c r="G283" s="209"/>
      <c r="H283" s="24" t="s">
        <v>64</v>
      </c>
      <c r="I283" s="33" t="s">
        <v>1508</v>
      </c>
      <c r="J283" s="34">
        <v>40299</v>
      </c>
      <c r="K283" s="1">
        <v>259</v>
      </c>
    </row>
    <row r="284" spans="1:11" ht="12" customHeight="1">
      <c r="A284" s="366" t="s">
        <v>516</v>
      </c>
      <c r="B284" s="209"/>
      <c r="C284" s="13" t="s">
        <v>517</v>
      </c>
      <c r="D284" s="368" t="s">
        <v>117</v>
      </c>
      <c r="E284" s="276"/>
      <c r="F284" s="276"/>
      <c r="G284" s="209"/>
      <c r="H284" s="24" t="s">
        <v>117</v>
      </c>
      <c r="I284" s="33" t="s">
        <v>1509</v>
      </c>
      <c r="J284" s="34">
        <v>40299</v>
      </c>
      <c r="K284" s="1">
        <v>260</v>
      </c>
    </row>
    <row r="285" spans="1:11" ht="12" customHeight="1">
      <c r="A285" s="366" t="s">
        <v>518</v>
      </c>
      <c r="B285" s="209"/>
      <c r="C285" s="13" t="s">
        <v>519</v>
      </c>
      <c r="D285" s="368" t="s">
        <v>64</v>
      </c>
      <c r="E285" s="276"/>
      <c r="F285" s="276"/>
      <c r="G285" s="209"/>
      <c r="H285" s="24" t="s">
        <v>64</v>
      </c>
      <c r="I285" s="33" t="s">
        <v>1510</v>
      </c>
      <c r="J285" s="34">
        <v>40299</v>
      </c>
      <c r="K285" s="1">
        <v>261</v>
      </c>
    </row>
    <row r="286" spans="1:11" ht="12" customHeight="1">
      <c r="A286" s="366" t="s">
        <v>520</v>
      </c>
      <c r="B286" s="209"/>
      <c r="C286" s="13" t="s">
        <v>519</v>
      </c>
      <c r="D286" s="368" t="s">
        <v>64</v>
      </c>
      <c r="E286" s="276"/>
      <c r="F286" s="276"/>
      <c r="G286" s="209"/>
      <c r="H286" s="24" t="s">
        <v>64</v>
      </c>
      <c r="I286" s="33" t="s">
        <v>1511</v>
      </c>
      <c r="J286" s="34">
        <v>40299</v>
      </c>
      <c r="K286" s="1">
        <v>262</v>
      </c>
    </row>
    <row r="287" spans="1:11" ht="12" customHeight="1">
      <c r="A287" s="366" t="s">
        <v>521</v>
      </c>
      <c r="B287" s="209"/>
      <c r="C287" s="13" t="s">
        <v>522</v>
      </c>
      <c r="D287" s="368" t="s">
        <v>137</v>
      </c>
      <c r="E287" s="276"/>
      <c r="F287" s="276"/>
      <c r="G287" s="209"/>
      <c r="H287" s="24" t="s">
        <v>137</v>
      </c>
      <c r="I287" s="33" t="s">
        <v>1513</v>
      </c>
      <c r="J287" s="34">
        <v>40299</v>
      </c>
      <c r="K287" s="1">
        <v>263</v>
      </c>
    </row>
    <row r="288" spans="1:11" ht="12" customHeight="1">
      <c r="A288" s="366" t="s">
        <v>523</v>
      </c>
      <c r="B288" s="209"/>
      <c r="C288" s="13" t="s">
        <v>524</v>
      </c>
      <c r="D288" s="368" t="s">
        <v>62</v>
      </c>
      <c r="E288" s="276"/>
      <c r="F288" s="276"/>
      <c r="G288" s="209"/>
      <c r="H288" s="24" t="s">
        <v>70</v>
      </c>
      <c r="I288" s="33" t="s">
        <v>1514</v>
      </c>
      <c r="J288" s="34">
        <v>40299</v>
      </c>
      <c r="K288" s="1">
        <v>264</v>
      </c>
    </row>
    <row r="289" spans="1:11" ht="12" customHeight="1">
      <c r="A289" s="366" t="s">
        <v>525</v>
      </c>
      <c r="B289" s="209"/>
      <c r="C289" s="13" t="s">
        <v>526</v>
      </c>
      <c r="D289" s="368" t="s">
        <v>53</v>
      </c>
      <c r="E289" s="276"/>
      <c r="F289" s="276"/>
      <c r="G289" s="209"/>
      <c r="H289" s="24" t="s">
        <v>53</v>
      </c>
      <c r="I289" s="33" t="s">
        <v>1515</v>
      </c>
      <c r="J289" s="34">
        <v>40299</v>
      </c>
      <c r="K289" s="1">
        <v>265</v>
      </c>
    </row>
    <row r="290" spans="1:11" ht="12" customHeight="1">
      <c r="A290" s="366" t="s">
        <v>527</v>
      </c>
      <c r="B290" s="209"/>
      <c r="C290" s="13" t="s">
        <v>528</v>
      </c>
      <c r="D290" s="368" t="s">
        <v>55</v>
      </c>
      <c r="E290" s="276"/>
      <c r="F290" s="276"/>
      <c r="G290" s="209"/>
      <c r="H290" s="24" t="s">
        <v>55</v>
      </c>
      <c r="I290" s="33" t="s">
        <v>1516</v>
      </c>
      <c r="J290" s="34">
        <v>40299</v>
      </c>
      <c r="K290" s="1">
        <v>266</v>
      </c>
    </row>
    <row r="291" spans="1:11" ht="12" customHeight="1">
      <c r="A291" s="366" t="s">
        <v>529</v>
      </c>
      <c r="B291" s="209"/>
      <c r="C291" s="13" t="s">
        <v>530</v>
      </c>
      <c r="D291" s="368" t="s">
        <v>56</v>
      </c>
      <c r="E291" s="276"/>
      <c r="F291" s="276"/>
      <c r="G291" s="209"/>
      <c r="H291" s="24" t="s">
        <v>56</v>
      </c>
      <c r="I291" s="33" t="s">
        <v>1518</v>
      </c>
      <c r="J291" s="34">
        <v>40299</v>
      </c>
      <c r="K291" s="1">
        <v>267</v>
      </c>
    </row>
    <row r="292" spans="1:11" ht="12" customHeight="1">
      <c r="A292" s="366" t="s">
        <v>531</v>
      </c>
      <c r="B292" s="209"/>
      <c r="C292" s="13" t="s">
        <v>532</v>
      </c>
      <c r="D292" s="368" t="s">
        <v>214</v>
      </c>
      <c r="E292" s="276"/>
      <c r="F292" s="276"/>
      <c r="G292" s="209"/>
      <c r="H292" s="24" t="s">
        <v>214</v>
      </c>
      <c r="I292" s="33" t="s">
        <v>1517</v>
      </c>
      <c r="J292" s="34">
        <v>40299</v>
      </c>
      <c r="K292" s="1">
        <v>268</v>
      </c>
    </row>
    <row r="293" spans="1:11" ht="27" customHeight="1">
      <c r="A293" s="366" t="s">
        <v>533</v>
      </c>
      <c r="B293" s="209"/>
      <c r="C293" s="13" t="s">
        <v>534</v>
      </c>
      <c r="D293" s="368" t="s">
        <v>83</v>
      </c>
      <c r="E293" s="276"/>
      <c r="F293" s="276"/>
      <c r="G293" s="209"/>
      <c r="H293" s="24" t="s">
        <v>83</v>
      </c>
      <c r="I293" s="33" t="s">
        <v>1520</v>
      </c>
      <c r="J293" s="34">
        <v>40299</v>
      </c>
      <c r="K293" s="1">
        <v>269</v>
      </c>
    </row>
    <row r="294" spans="1:11" ht="24.75" customHeight="1">
      <c r="A294" s="366" t="s">
        <v>535</v>
      </c>
      <c r="B294" s="209"/>
      <c r="C294" s="13" t="s">
        <v>536</v>
      </c>
      <c r="D294" s="368" t="s">
        <v>157</v>
      </c>
      <c r="E294" s="276"/>
      <c r="F294" s="276"/>
      <c r="G294" s="209"/>
      <c r="H294" s="24" t="s">
        <v>157</v>
      </c>
      <c r="I294" s="33" t="s">
        <v>1520</v>
      </c>
      <c r="J294" s="34">
        <v>40299</v>
      </c>
      <c r="K294" s="1">
        <v>270</v>
      </c>
    </row>
    <row r="295" spans="1:11" ht="23.25" customHeight="1">
      <c r="A295" s="366" t="s">
        <v>537</v>
      </c>
      <c r="B295" s="209"/>
      <c r="C295" s="13" t="s">
        <v>538</v>
      </c>
      <c r="D295" s="368" t="s">
        <v>92</v>
      </c>
      <c r="E295" s="276"/>
      <c r="F295" s="276"/>
      <c r="G295" s="209"/>
      <c r="H295" s="24" t="s">
        <v>92</v>
      </c>
      <c r="I295" s="33" t="s">
        <v>1520</v>
      </c>
      <c r="J295" s="34">
        <v>40299</v>
      </c>
      <c r="K295" s="1">
        <v>271</v>
      </c>
    </row>
    <row r="296" spans="1:11" ht="26.25" customHeight="1">
      <c r="A296" s="366" t="s">
        <v>539</v>
      </c>
      <c r="B296" s="209"/>
      <c r="C296" s="13" t="s">
        <v>540</v>
      </c>
      <c r="D296" s="368" t="s">
        <v>152</v>
      </c>
      <c r="E296" s="276"/>
      <c r="F296" s="276"/>
      <c r="G296" s="209"/>
      <c r="H296" s="24" t="s">
        <v>58</v>
      </c>
      <c r="I296" s="33" t="s">
        <v>1520</v>
      </c>
      <c r="J296" s="34">
        <v>40299</v>
      </c>
      <c r="K296" s="1">
        <v>272</v>
      </c>
    </row>
    <row r="297" spans="1:11" ht="12" customHeight="1">
      <c r="A297" s="366" t="s">
        <v>541</v>
      </c>
      <c r="B297" s="209"/>
      <c r="C297" s="13" t="s">
        <v>542</v>
      </c>
      <c r="D297" s="368" t="s">
        <v>83</v>
      </c>
      <c r="E297" s="276"/>
      <c r="F297" s="276"/>
      <c r="G297" s="209"/>
      <c r="H297" s="24" t="s">
        <v>78</v>
      </c>
      <c r="I297" s="33" t="s">
        <v>1519</v>
      </c>
      <c r="J297" s="34">
        <v>40299</v>
      </c>
      <c r="K297" s="1">
        <v>273</v>
      </c>
    </row>
    <row r="298" spans="1:11" ht="27" customHeight="1">
      <c r="A298" s="366" t="s">
        <v>543</v>
      </c>
      <c r="B298" s="209"/>
      <c r="C298" s="13" t="s">
        <v>544</v>
      </c>
      <c r="D298" s="368" t="s">
        <v>55</v>
      </c>
      <c r="E298" s="276"/>
      <c r="F298" s="276"/>
      <c r="G298" s="209"/>
      <c r="H298" s="24" t="s">
        <v>55</v>
      </c>
      <c r="I298" s="33" t="s">
        <v>1520</v>
      </c>
      <c r="J298" s="34">
        <v>40299</v>
      </c>
      <c r="K298" s="1">
        <v>274</v>
      </c>
    </row>
    <row r="299" spans="1:11" ht="24" customHeight="1">
      <c r="A299" s="366" t="s">
        <v>545</v>
      </c>
      <c r="B299" s="209"/>
      <c r="C299" s="13" t="s">
        <v>546</v>
      </c>
      <c r="D299" s="368" t="s">
        <v>79</v>
      </c>
      <c r="E299" s="276"/>
      <c r="F299" s="276"/>
      <c r="G299" s="209"/>
      <c r="H299" s="24" t="s">
        <v>102</v>
      </c>
      <c r="I299" s="33" t="s">
        <v>1520</v>
      </c>
      <c r="J299" s="34">
        <v>40299</v>
      </c>
      <c r="K299" s="1">
        <v>275</v>
      </c>
    </row>
    <row r="300" spans="1:11" ht="24" customHeight="1">
      <c r="A300" s="366" t="s">
        <v>547</v>
      </c>
      <c r="B300" s="209"/>
      <c r="C300" s="13" t="s">
        <v>548</v>
      </c>
      <c r="D300" s="368" t="s">
        <v>78</v>
      </c>
      <c r="E300" s="276"/>
      <c r="F300" s="276"/>
      <c r="G300" s="209"/>
      <c r="H300" s="24" t="s">
        <v>79</v>
      </c>
      <c r="I300" s="33" t="s">
        <v>1520</v>
      </c>
      <c r="J300" s="34">
        <v>40299</v>
      </c>
      <c r="K300" s="1">
        <v>276</v>
      </c>
    </row>
    <row r="301" spans="1:11" ht="24" customHeight="1">
      <c r="A301" s="366" t="s">
        <v>549</v>
      </c>
      <c r="B301" s="209"/>
      <c r="C301" s="13" t="s">
        <v>550</v>
      </c>
      <c r="D301" s="368" t="s">
        <v>157</v>
      </c>
      <c r="E301" s="276"/>
      <c r="F301" s="276"/>
      <c r="G301" s="209"/>
      <c r="H301" s="24" t="s">
        <v>157</v>
      </c>
      <c r="I301" s="33" t="s">
        <v>1520</v>
      </c>
      <c r="J301" s="34">
        <v>40299</v>
      </c>
      <c r="K301" s="1">
        <v>277</v>
      </c>
    </row>
    <row r="302" spans="1:11" ht="24.75" customHeight="1">
      <c r="A302" s="366" t="s">
        <v>551</v>
      </c>
      <c r="B302" s="209"/>
      <c r="C302" s="11" t="s">
        <v>552</v>
      </c>
      <c r="D302" s="368" t="s">
        <v>102</v>
      </c>
      <c r="E302" s="276"/>
      <c r="F302" s="276"/>
      <c r="G302" s="209"/>
      <c r="H302" s="22" t="s">
        <v>102</v>
      </c>
      <c r="I302" s="33" t="s">
        <v>1520</v>
      </c>
      <c r="J302" s="34">
        <v>40299</v>
      </c>
      <c r="K302" s="1">
        <v>278</v>
      </c>
    </row>
    <row r="303" spans="1:11" ht="27" customHeight="1">
      <c r="A303" s="366" t="s">
        <v>553</v>
      </c>
      <c r="B303" s="209"/>
      <c r="C303" s="11" t="s">
        <v>554</v>
      </c>
      <c r="D303" s="368" t="s">
        <v>212</v>
      </c>
      <c r="E303" s="276"/>
      <c r="F303" s="276"/>
      <c r="G303" s="209"/>
      <c r="H303" s="22" t="s">
        <v>181</v>
      </c>
      <c r="I303" s="33" t="s">
        <v>1520</v>
      </c>
      <c r="J303" s="34">
        <v>40299</v>
      </c>
      <c r="K303" s="1">
        <v>279</v>
      </c>
    </row>
    <row r="304" spans="1:11" ht="24" customHeight="1">
      <c r="A304" s="366" t="s">
        <v>555</v>
      </c>
      <c r="B304" s="209"/>
      <c r="C304" s="11" t="s">
        <v>556</v>
      </c>
      <c r="D304" s="368" t="s">
        <v>147</v>
      </c>
      <c r="E304" s="276"/>
      <c r="F304" s="276"/>
      <c r="G304" s="209"/>
      <c r="H304" s="22" t="s">
        <v>147</v>
      </c>
      <c r="I304" s="33" t="s">
        <v>1520</v>
      </c>
      <c r="J304" s="34">
        <v>40299</v>
      </c>
      <c r="K304" s="1">
        <v>280</v>
      </c>
    </row>
    <row r="305" spans="1:11" ht="27" customHeight="1">
      <c r="A305" s="366" t="s">
        <v>557</v>
      </c>
      <c r="B305" s="209"/>
      <c r="C305" s="11" t="s">
        <v>558</v>
      </c>
      <c r="D305" s="368" t="s">
        <v>245</v>
      </c>
      <c r="E305" s="276"/>
      <c r="F305" s="276"/>
      <c r="G305" s="209"/>
      <c r="H305" s="22" t="s">
        <v>248</v>
      </c>
      <c r="I305" s="33" t="s">
        <v>1520</v>
      </c>
      <c r="J305" s="34">
        <v>40299</v>
      </c>
      <c r="K305" s="1">
        <v>281</v>
      </c>
    </row>
    <row r="306" spans="1:11" ht="27" customHeight="1">
      <c r="A306" s="366" t="s">
        <v>559</v>
      </c>
      <c r="B306" s="209"/>
      <c r="C306" s="11" t="s">
        <v>560</v>
      </c>
      <c r="D306" s="368" t="s">
        <v>164</v>
      </c>
      <c r="E306" s="276"/>
      <c r="F306" s="276"/>
      <c r="G306" s="209"/>
      <c r="H306" s="22" t="s">
        <v>272</v>
      </c>
      <c r="I306" s="33" t="s">
        <v>1520</v>
      </c>
      <c r="J306" s="34">
        <v>40299</v>
      </c>
      <c r="K306" s="1">
        <v>282</v>
      </c>
    </row>
    <row r="307" spans="1:11" ht="12" customHeight="1">
      <c r="A307" s="366" t="s">
        <v>561</v>
      </c>
      <c r="B307" s="209"/>
      <c r="C307" s="11" t="s">
        <v>562</v>
      </c>
      <c r="D307" s="368" t="s">
        <v>110</v>
      </c>
      <c r="E307" s="276"/>
      <c r="F307" s="276"/>
      <c r="G307" s="209"/>
      <c r="H307" s="22" t="s">
        <v>145</v>
      </c>
      <c r="I307" s="33" t="s">
        <v>1522</v>
      </c>
      <c r="J307" s="34">
        <v>40299</v>
      </c>
      <c r="K307" s="1">
        <v>283</v>
      </c>
    </row>
    <row r="308" spans="1:11" ht="25.5" customHeight="1">
      <c r="A308" s="366" t="s">
        <v>563</v>
      </c>
      <c r="B308" s="209"/>
      <c r="C308" s="11" t="s">
        <v>564</v>
      </c>
      <c r="D308" s="368" t="s">
        <v>565</v>
      </c>
      <c r="E308" s="276"/>
      <c r="F308" s="276"/>
      <c r="G308" s="209"/>
      <c r="H308" s="22" t="s">
        <v>565</v>
      </c>
      <c r="I308" s="33" t="s">
        <v>1520</v>
      </c>
      <c r="J308" s="34">
        <v>40299</v>
      </c>
      <c r="K308" s="1">
        <v>284</v>
      </c>
    </row>
    <row r="309" spans="1:11" ht="25.5" customHeight="1">
      <c r="A309" s="366" t="s">
        <v>566</v>
      </c>
      <c r="B309" s="209"/>
      <c r="C309" s="11" t="s">
        <v>567</v>
      </c>
      <c r="D309" s="368" t="s">
        <v>248</v>
      </c>
      <c r="E309" s="276"/>
      <c r="F309" s="276"/>
      <c r="G309" s="209"/>
      <c r="H309" s="22" t="s">
        <v>83</v>
      </c>
      <c r="I309" s="33" t="s">
        <v>1520</v>
      </c>
      <c r="J309" s="34">
        <v>40299</v>
      </c>
      <c r="K309" s="1">
        <v>285</v>
      </c>
    </row>
    <row r="310" spans="1:11" ht="25.5" customHeight="1">
      <c r="A310" s="366" t="s">
        <v>568</v>
      </c>
      <c r="B310" s="209"/>
      <c r="C310" s="11" t="s">
        <v>569</v>
      </c>
      <c r="D310" s="368" t="s">
        <v>570</v>
      </c>
      <c r="E310" s="276"/>
      <c r="F310" s="276"/>
      <c r="G310" s="209"/>
      <c r="H310" s="22" t="s">
        <v>94</v>
      </c>
      <c r="I310" s="33" t="s">
        <v>1520</v>
      </c>
      <c r="J310" s="34">
        <v>40299</v>
      </c>
      <c r="K310" s="1">
        <v>286</v>
      </c>
    </row>
    <row r="311" spans="1:11" ht="25.5" customHeight="1">
      <c r="A311" s="366" t="s">
        <v>571</v>
      </c>
      <c r="B311" s="209"/>
      <c r="C311" s="11" t="s">
        <v>572</v>
      </c>
      <c r="D311" s="368" t="s">
        <v>150</v>
      </c>
      <c r="E311" s="276"/>
      <c r="F311" s="276"/>
      <c r="G311" s="209"/>
      <c r="H311" s="22" t="s">
        <v>150</v>
      </c>
      <c r="I311" s="33" t="s">
        <v>1520</v>
      </c>
      <c r="J311" s="34">
        <v>40299</v>
      </c>
      <c r="K311" s="1">
        <v>287</v>
      </c>
    </row>
    <row r="312" spans="1:11" ht="27" customHeight="1">
      <c r="A312" s="366" t="s">
        <v>573</v>
      </c>
      <c r="B312" s="209"/>
      <c r="C312" s="11" t="s">
        <v>574</v>
      </c>
      <c r="D312" s="368" t="s">
        <v>575</v>
      </c>
      <c r="E312" s="276"/>
      <c r="F312" s="276"/>
      <c r="G312" s="209"/>
      <c r="H312" s="22" t="s">
        <v>576</v>
      </c>
      <c r="I312" s="33" t="s">
        <v>1520</v>
      </c>
      <c r="J312" s="34">
        <v>40299</v>
      </c>
      <c r="K312" s="1">
        <v>288</v>
      </c>
    </row>
    <row r="313" spans="1:11" ht="12" customHeight="1">
      <c r="A313" s="366" t="s">
        <v>577</v>
      </c>
      <c r="B313" s="209"/>
      <c r="C313" s="11" t="s">
        <v>578</v>
      </c>
      <c r="D313" s="368" t="s">
        <v>53</v>
      </c>
      <c r="E313" s="276"/>
      <c r="F313" s="276"/>
      <c r="G313" s="209"/>
      <c r="H313" s="22" t="s">
        <v>53</v>
      </c>
      <c r="I313" s="33" t="s">
        <v>1521</v>
      </c>
      <c r="J313" s="34">
        <v>40299</v>
      </c>
      <c r="K313" s="1">
        <v>289</v>
      </c>
    </row>
    <row r="314" spans="1:11" ht="12" customHeight="1" hidden="1">
      <c r="A314" s="366" t="s">
        <v>579</v>
      </c>
      <c r="B314" s="209"/>
      <c r="C314" s="11" t="s">
        <v>580</v>
      </c>
      <c r="D314" s="368" t="s">
        <v>115</v>
      </c>
      <c r="E314" s="276"/>
      <c r="F314" s="276"/>
      <c r="G314" s="209"/>
      <c r="H314" s="22" t="s">
        <v>115</v>
      </c>
      <c r="I314" s="33"/>
      <c r="J314" s="34">
        <v>40299</v>
      </c>
      <c r="K314" s="1">
        <v>290</v>
      </c>
    </row>
    <row r="315" spans="1:11" ht="12" customHeight="1">
      <c r="A315" s="366" t="s">
        <v>581</v>
      </c>
      <c r="B315" s="209"/>
      <c r="C315" s="11" t="s">
        <v>582</v>
      </c>
      <c r="D315" s="368" t="s">
        <v>55</v>
      </c>
      <c r="E315" s="276"/>
      <c r="F315" s="276"/>
      <c r="G315" s="209"/>
      <c r="H315" s="22" t="s">
        <v>55</v>
      </c>
      <c r="I315" s="33" t="s">
        <v>1523</v>
      </c>
      <c r="J315" s="34">
        <v>40299</v>
      </c>
      <c r="K315" s="1">
        <v>290</v>
      </c>
    </row>
    <row r="316" spans="1:11" ht="12" customHeight="1">
      <c r="A316" s="366" t="s">
        <v>583</v>
      </c>
      <c r="B316" s="209"/>
      <c r="C316" s="11" t="s">
        <v>416</v>
      </c>
      <c r="D316" s="368" t="s">
        <v>72</v>
      </c>
      <c r="E316" s="276"/>
      <c r="F316" s="276"/>
      <c r="G316" s="209"/>
      <c r="H316" s="22" t="s">
        <v>72</v>
      </c>
      <c r="I316" s="33" t="s">
        <v>1524</v>
      </c>
      <c r="J316" s="34">
        <v>40299</v>
      </c>
      <c r="K316" s="1">
        <v>291</v>
      </c>
    </row>
    <row r="317" spans="1:11" ht="12" customHeight="1">
      <c r="A317" s="366" t="s">
        <v>584</v>
      </c>
      <c r="B317" s="209"/>
      <c r="C317" s="11" t="s">
        <v>585</v>
      </c>
      <c r="D317" s="368" t="s">
        <v>141</v>
      </c>
      <c r="E317" s="276"/>
      <c r="F317" s="276"/>
      <c r="G317" s="209"/>
      <c r="H317" s="22" t="s">
        <v>141</v>
      </c>
      <c r="I317" s="33" t="s">
        <v>1525</v>
      </c>
      <c r="J317" s="34">
        <v>40299</v>
      </c>
      <c r="K317" s="1">
        <v>292</v>
      </c>
    </row>
    <row r="318" spans="1:11" ht="12" customHeight="1">
      <c r="A318" s="366" t="s">
        <v>586</v>
      </c>
      <c r="B318" s="209"/>
      <c r="C318" s="11" t="s">
        <v>587</v>
      </c>
      <c r="D318" s="368" t="s">
        <v>191</v>
      </c>
      <c r="E318" s="276"/>
      <c r="F318" s="276"/>
      <c r="G318" s="209"/>
      <c r="H318" s="22" t="s">
        <v>191</v>
      </c>
      <c r="I318" s="33" t="s">
        <v>1527</v>
      </c>
      <c r="J318" s="34">
        <v>40299</v>
      </c>
      <c r="K318" s="1">
        <v>293</v>
      </c>
    </row>
    <row r="319" spans="1:11" ht="12" customHeight="1">
      <c r="A319" s="366" t="s">
        <v>588</v>
      </c>
      <c r="B319" s="209"/>
      <c r="C319" s="11" t="s">
        <v>589</v>
      </c>
      <c r="D319" s="368" t="s">
        <v>53</v>
      </c>
      <c r="E319" s="276"/>
      <c r="F319" s="276"/>
      <c r="G319" s="209"/>
      <c r="H319" s="22" t="s">
        <v>53</v>
      </c>
      <c r="I319" s="33" t="s">
        <v>1528</v>
      </c>
      <c r="J319" s="34">
        <v>40299</v>
      </c>
      <c r="K319" s="1">
        <v>294</v>
      </c>
    </row>
    <row r="320" spans="1:11" ht="12" customHeight="1">
      <c r="A320" s="366" t="s">
        <v>590</v>
      </c>
      <c r="B320" s="209"/>
      <c r="C320" s="11" t="s">
        <v>164</v>
      </c>
      <c r="D320" s="368" t="s">
        <v>56</v>
      </c>
      <c r="E320" s="276"/>
      <c r="F320" s="276"/>
      <c r="G320" s="209"/>
      <c r="H320" s="22" t="s">
        <v>591</v>
      </c>
      <c r="I320" s="33" t="s">
        <v>1526</v>
      </c>
      <c r="J320" s="34">
        <v>40299</v>
      </c>
      <c r="K320" s="1">
        <v>295</v>
      </c>
    </row>
    <row r="321" spans="1:11" ht="12" customHeight="1">
      <c r="A321" s="366" t="s">
        <v>592</v>
      </c>
      <c r="B321" s="209"/>
      <c r="C321" s="11" t="s">
        <v>534</v>
      </c>
      <c r="D321" s="368" t="s">
        <v>78</v>
      </c>
      <c r="E321" s="276"/>
      <c r="F321" s="276"/>
      <c r="G321" s="209"/>
      <c r="H321" s="22" t="s">
        <v>78</v>
      </c>
      <c r="I321" s="33" t="s">
        <v>1529</v>
      </c>
      <c r="J321" s="34">
        <v>40299</v>
      </c>
      <c r="K321" s="1">
        <v>296</v>
      </c>
    </row>
    <row r="322" spans="1:11" ht="12" customHeight="1">
      <c r="A322" s="366" t="s">
        <v>593</v>
      </c>
      <c r="B322" s="209"/>
      <c r="C322" s="11" t="s">
        <v>594</v>
      </c>
      <c r="D322" s="368" t="s">
        <v>86</v>
      </c>
      <c r="E322" s="276"/>
      <c r="F322" s="276"/>
      <c r="G322" s="209"/>
      <c r="H322" s="22" t="s">
        <v>86</v>
      </c>
      <c r="I322" s="33" t="s">
        <v>1530</v>
      </c>
      <c r="J322" s="34">
        <v>40299</v>
      </c>
      <c r="K322" s="1">
        <v>297</v>
      </c>
    </row>
    <row r="323" spans="1:11" ht="12" customHeight="1">
      <c r="A323" s="366" t="s">
        <v>595</v>
      </c>
      <c r="B323" s="209"/>
      <c r="C323" s="11" t="s">
        <v>596</v>
      </c>
      <c r="D323" s="368" t="s">
        <v>115</v>
      </c>
      <c r="E323" s="276"/>
      <c r="F323" s="276"/>
      <c r="G323" s="209"/>
      <c r="H323" s="22" t="s">
        <v>115</v>
      </c>
      <c r="I323" s="33" t="s">
        <v>1531</v>
      </c>
      <c r="J323" s="34">
        <v>40299</v>
      </c>
      <c r="K323" s="1">
        <v>298</v>
      </c>
    </row>
    <row r="324" spans="1:11" ht="12" customHeight="1">
      <c r="A324" s="366" t="s">
        <v>597</v>
      </c>
      <c r="B324" s="209"/>
      <c r="C324" s="11" t="s">
        <v>598</v>
      </c>
      <c r="D324" s="368" t="s">
        <v>141</v>
      </c>
      <c r="E324" s="276"/>
      <c r="F324" s="276"/>
      <c r="G324" s="209"/>
      <c r="H324" s="22" t="s">
        <v>141</v>
      </c>
      <c r="I324" s="33" t="s">
        <v>1532</v>
      </c>
      <c r="J324" s="34">
        <v>40299</v>
      </c>
      <c r="K324" s="1">
        <v>299</v>
      </c>
    </row>
    <row r="325" spans="1:11" ht="12" customHeight="1">
      <c r="A325" s="366" t="s">
        <v>599</v>
      </c>
      <c r="B325" s="209"/>
      <c r="C325" s="11" t="s">
        <v>600</v>
      </c>
      <c r="D325" s="368" t="s">
        <v>225</v>
      </c>
      <c r="E325" s="276"/>
      <c r="F325" s="276"/>
      <c r="G325" s="209"/>
      <c r="H325" s="22" t="s">
        <v>225</v>
      </c>
      <c r="I325" s="33" t="s">
        <v>1533</v>
      </c>
      <c r="J325" s="34">
        <v>40299</v>
      </c>
      <c r="K325" s="1">
        <v>300</v>
      </c>
    </row>
    <row r="326" spans="1:11" ht="12" customHeight="1">
      <c r="A326" s="366" t="s">
        <v>601</v>
      </c>
      <c r="B326" s="209"/>
      <c r="C326" s="11" t="s">
        <v>602</v>
      </c>
      <c r="D326" s="368" t="s">
        <v>164</v>
      </c>
      <c r="E326" s="276"/>
      <c r="F326" s="276"/>
      <c r="G326" s="209"/>
      <c r="H326" s="22" t="s">
        <v>164</v>
      </c>
      <c r="I326" s="33" t="s">
        <v>1534</v>
      </c>
      <c r="J326" s="34">
        <v>40299</v>
      </c>
      <c r="K326" s="1">
        <v>301</v>
      </c>
    </row>
    <row r="327" spans="1:11" ht="12" customHeight="1">
      <c r="A327" s="366" t="s">
        <v>603</v>
      </c>
      <c r="B327" s="209"/>
      <c r="C327" s="11" t="s">
        <v>604</v>
      </c>
      <c r="D327" s="368" t="s">
        <v>53</v>
      </c>
      <c r="E327" s="369"/>
      <c r="F327" s="369"/>
      <c r="G327" s="354"/>
      <c r="H327" s="20" t="s">
        <v>53</v>
      </c>
      <c r="I327" s="33" t="s">
        <v>1535</v>
      </c>
      <c r="J327" s="34">
        <v>40299</v>
      </c>
      <c r="K327" s="1">
        <v>302</v>
      </c>
    </row>
    <row r="328" spans="1:11" ht="12" customHeight="1">
      <c r="A328" s="366" t="s">
        <v>605</v>
      </c>
      <c r="B328" s="367"/>
      <c r="C328" s="4" t="s">
        <v>606</v>
      </c>
      <c r="D328" s="368" t="s">
        <v>137</v>
      </c>
      <c r="E328" s="369"/>
      <c r="F328" s="369"/>
      <c r="G328" s="354"/>
      <c r="H328" s="16" t="s">
        <v>137</v>
      </c>
      <c r="I328" s="33" t="s">
        <v>1537</v>
      </c>
      <c r="J328" s="34">
        <v>40299</v>
      </c>
      <c r="K328" s="1">
        <v>303</v>
      </c>
    </row>
    <row r="329" spans="1:11" ht="12" customHeight="1">
      <c r="A329" s="366" t="s">
        <v>607</v>
      </c>
      <c r="B329" s="367"/>
      <c r="C329" s="3" t="s">
        <v>608</v>
      </c>
      <c r="D329" s="368" t="s">
        <v>70</v>
      </c>
      <c r="E329" s="369"/>
      <c r="F329" s="369"/>
      <c r="G329" s="354"/>
      <c r="H329" s="16" t="s">
        <v>70</v>
      </c>
      <c r="I329" s="33" t="s">
        <v>1536</v>
      </c>
      <c r="J329" s="34">
        <v>40299</v>
      </c>
      <c r="K329" s="1">
        <v>304</v>
      </c>
    </row>
    <row r="330" spans="1:11" ht="12" customHeight="1">
      <c r="A330" s="366" t="s">
        <v>609</v>
      </c>
      <c r="B330" s="367"/>
      <c r="C330" s="3" t="s">
        <v>286</v>
      </c>
      <c r="D330" s="368" t="s">
        <v>64</v>
      </c>
      <c r="E330" s="369"/>
      <c r="F330" s="369"/>
      <c r="G330" s="354"/>
      <c r="H330" s="16" t="s">
        <v>137</v>
      </c>
      <c r="I330" s="33" t="s">
        <v>1538</v>
      </c>
      <c r="J330" s="34">
        <v>40299</v>
      </c>
      <c r="K330" s="1">
        <v>305</v>
      </c>
    </row>
    <row r="331" spans="1:11" ht="12" customHeight="1">
      <c r="A331" s="366" t="s">
        <v>610</v>
      </c>
      <c r="B331" s="367"/>
      <c r="C331" s="3" t="s">
        <v>611</v>
      </c>
      <c r="D331" s="368" t="s">
        <v>70</v>
      </c>
      <c r="E331" s="369"/>
      <c r="F331" s="369"/>
      <c r="G331" s="354"/>
      <c r="H331" s="16" t="s">
        <v>70</v>
      </c>
      <c r="I331" s="33" t="s">
        <v>1539</v>
      </c>
      <c r="J331" s="34">
        <v>40299</v>
      </c>
      <c r="K331" s="1">
        <v>306</v>
      </c>
    </row>
    <row r="332" spans="1:11" ht="12" customHeight="1">
      <c r="A332" s="366" t="s">
        <v>612</v>
      </c>
      <c r="B332" s="367"/>
      <c r="C332" s="3" t="s">
        <v>613</v>
      </c>
      <c r="D332" s="368" t="s">
        <v>70</v>
      </c>
      <c r="E332" s="369"/>
      <c r="F332" s="369"/>
      <c r="G332" s="354"/>
      <c r="H332" s="16" t="s">
        <v>70</v>
      </c>
      <c r="I332" s="33" t="s">
        <v>1544</v>
      </c>
      <c r="J332" s="34">
        <v>40299</v>
      </c>
      <c r="K332" s="1">
        <v>307</v>
      </c>
    </row>
    <row r="333" spans="1:11" ht="12" customHeight="1">
      <c r="A333" s="366" t="s">
        <v>614</v>
      </c>
      <c r="B333" s="367"/>
      <c r="C333" s="3" t="s">
        <v>615</v>
      </c>
      <c r="D333" s="368" t="s">
        <v>70</v>
      </c>
      <c r="E333" s="369"/>
      <c r="F333" s="369"/>
      <c r="G333" s="354"/>
      <c r="H333" s="16" t="s">
        <v>70</v>
      </c>
      <c r="I333" s="33" t="s">
        <v>1545</v>
      </c>
      <c r="J333" s="34">
        <v>40299</v>
      </c>
      <c r="K333" s="1">
        <v>308</v>
      </c>
    </row>
    <row r="334" spans="1:11" ht="12" customHeight="1">
      <c r="A334" s="366" t="s">
        <v>616</v>
      </c>
      <c r="B334" s="367"/>
      <c r="C334" s="3" t="s">
        <v>494</v>
      </c>
      <c r="D334" s="368" t="s">
        <v>115</v>
      </c>
      <c r="E334" s="369"/>
      <c r="F334" s="369"/>
      <c r="G334" s="354"/>
      <c r="H334" s="16" t="s">
        <v>117</v>
      </c>
      <c r="I334" s="33" t="s">
        <v>1540</v>
      </c>
      <c r="J334" s="34">
        <v>40299</v>
      </c>
      <c r="K334" s="1">
        <v>309</v>
      </c>
    </row>
    <row r="335" spans="1:11" ht="12" customHeight="1">
      <c r="A335" s="366" t="s">
        <v>617</v>
      </c>
      <c r="B335" s="367"/>
      <c r="C335" s="3" t="s">
        <v>618</v>
      </c>
      <c r="D335" s="368" t="s">
        <v>128</v>
      </c>
      <c r="E335" s="369"/>
      <c r="F335" s="369"/>
      <c r="G335" s="354"/>
      <c r="H335" s="16" t="s">
        <v>128</v>
      </c>
      <c r="I335" s="33" t="s">
        <v>1541</v>
      </c>
      <c r="J335" s="34">
        <v>40299</v>
      </c>
      <c r="K335" s="1">
        <v>310</v>
      </c>
    </row>
    <row r="336" spans="1:11" ht="12" customHeight="1">
      <c r="A336" s="366" t="s">
        <v>619</v>
      </c>
      <c r="B336" s="367"/>
      <c r="C336" s="3" t="s">
        <v>620</v>
      </c>
      <c r="D336" s="368" t="s">
        <v>137</v>
      </c>
      <c r="E336" s="369"/>
      <c r="F336" s="369"/>
      <c r="G336" s="354"/>
      <c r="H336" s="16" t="s">
        <v>137</v>
      </c>
      <c r="I336" s="33" t="s">
        <v>1542</v>
      </c>
      <c r="J336" s="34">
        <v>40299</v>
      </c>
      <c r="K336" s="1">
        <v>311</v>
      </c>
    </row>
    <row r="337" spans="1:11" ht="12" customHeight="1">
      <c r="A337" s="366" t="s">
        <v>621</v>
      </c>
      <c r="B337" s="367"/>
      <c r="C337" s="3" t="s">
        <v>622</v>
      </c>
      <c r="D337" s="368" t="s">
        <v>141</v>
      </c>
      <c r="E337" s="369"/>
      <c r="F337" s="369"/>
      <c r="G337" s="354"/>
      <c r="H337" s="16" t="s">
        <v>141</v>
      </c>
      <c r="I337" s="33" t="s">
        <v>1543</v>
      </c>
      <c r="J337" s="34">
        <v>40299</v>
      </c>
      <c r="K337" s="1">
        <v>312</v>
      </c>
    </row>
    <row r="338" spans="1:10" ht="14.25" customHeight="1">
      <c r="A338" s="355" t="s">
        <v>1269</v>
      </c>
      <c r="B338" s="367"/>
      <c r="C338" s="5">
        <f>29444.2-42-40.6-91.4</f>
        <v>29270.2</v>
      </c>
      <c r="D338" s="357">
        <f>1586-4-3-7</f>
        <v>1572</v>
      </c>
      <c r="E338" s="358"/>
      <c r="F338" s="358"/>
      <c r="G338" s="359"/>
      <c r="H338" s="15">
        <f>1536-4-3-7</f>
        <v>1522</v>
      </c>
      <c r="I338" s="33"/>
      <c r="J338" s="34"/>
    </row>
    <row r="339" spans="1:10" ht="13.5" customHeight="1">
      <c r="A339" s="78" t="s">
        <v>623</v>
      </c>
      <c r="B339" s="79"/>
      <c r="C339" s="79"/>
      <c r="D339" s="79"/>
      <c r="E339" s="79"/>
      <c r="F339" s="79"/>
      <c r="G339" s="79"/>
      <c r="H339" s="79"/>
      <c r="I339" s="79"/>
      <c r="J339" s="80"/>
    </row>
    <row r="340" spans="1:11" ht="12" customHeight="1">
      <c r="A340" s="360" t="s">
        <v>624</v>
      </c>
      <c r="B340" s="367"/>
      <c r="C340" s="6" t="s">
        <v>625</v>
      </c>
      <c r="D340" s="368" t="s">
        <v>68</v>
      </c>
      <c r="E340" s="276"/>
      <c r="F340" s="276"/>
      <c r="G340" s="367"/>
      <c r="H340" s="6" t="s">
        <v>68</v>
      </c>
      <c r="I340" s="33" t="s">
        <v>1640</v>
      </c>
      <c r="J340" s="34">
        <v>40299</v>
      </c>
      <c r="K340" s="1">
        <v>313</v>
      </c>
    </row>
    <row r="341" spans="1:11" ht="12" customHeight="1">
      <c r="A341" s="360" t="s">
        <v>626</v>
      </c>
      <c r="B341" s="367"/>
      <c r="C341" s="6" t="s">
        <v>627</v>
      </c>
      <c r="D341" s="368" t="s">
        <v>137</v>
      </c>
      <c r="E341" s="276"/>
      <c r="F341" s="276"/>
      <c r="G341" s="367"/>
      <c r="H341" s="6" t="s">
        <v>53</v>
      </c>
      <c r="I341" s="33" t="s">
        <v>1642</v>
      </c>
      <c r="J341" s="34">
        <v>40299</v>
      </c>
      <c r="K341" s="1">
        <v>314</v>
      </c>
    </row>
    <row r="342" spans="1:11" ht="12" customHeight="1">
      <c r="A342" s="360" t="s">
        <v>628</v>
      </c>
      <c r="B342" s="367"/>
      <c r="C342" s="6" t="s">
        <v>629</v>
      </c>
      <c r="D342" s="368" t="s">
        <v>115</v>
      </c>
      <c r="E342" s="276"/>
      <c r="F342" s="276"/>
      <c r="G342" s="367"/>
      <c r="H342" s="6" t="s">
        <v>53</v>
      </c>
      <c r="I342" s="33" t="s">
        <v>1643</v>
      </c>
      <c r="J342" s="34">
        <v>40299</v>
      </c>
      <c r="K342" s="1">
        <v>315</v>
      </c>
    </row>
    <row r="343" spans="1:11" ht="12" customHeight="1">
      <c r="A343" s="360" t="s">
        <v>630</v>
      </c>
      <c r="B343" s="367"/>
      <c r="C343" s="6" t="s">
        <v>631</v>
      </c>
      <c r="D343" s="368" t="s">
        <v>141</v>
      </c>
      <c r="E343" s="276"/>
      <c r="F343" s="276"/>
      <c r="G343" s="367"/>
      <c r="H343" s="6" t="s">
        <v>141</v>
      </c>
      <c r="I343" s="33" t="s">
        <v>1636</v>
      </c>
      <c r="J343" s="34">
        <v>40299</v>
      </c>
      <c r="K343" s="1">
        <v>316</v>
      </c>
    </row>
    <row r="344" spans="1:11" ht="12" customHeight="1">
      <c r="A344" s="360" t="s">
        <v>632</v>
      </c>
      <c r="B344" s="367"/>
      <c r="C344" s="6" t="s">
        <v>633</v>
      </c>
      <c r="D344" s="368" t="s">
        <v>55</v>
      </c>
      <c r="E344" s="276"/>
      <c r="F344" s="276"/>
      <c r="G344" s="367"/>
      <c r="H344" s="6" t="s">
        <v>55</v>
      </c>
      <c r="I344" s="33" t="s">
        <v>1641</v>
      </c>
      <c r="J344" s="34">
        <v>40299</v>
      </c>
      <c r="K344" s="1">
        <v>317</v>
      </c>
    </row>
    <row r="345" spans="1:11" ht="12" customHeight="1">
      <c r="A345" s="360" t="s">
        <v>634</v>
      </c>
      <c r="B345" s="367"/>
      <c r="C345" s="6" t="s">
        <v>635</v>
      </c>
      <c r="D345" s="368" t="s">
        <v>117</v>
      </c>
      <c r="E345" s="276"/>
      <c r="F345" s="276"/>
      <c r="G345" s="367"/>
      <c r="H345" s="6" t="s">
        <v>117</v>
      </c>
      <c r="I345" s="33" t="s">
        <v>1637</v>
      </c>
      <c r="J345" s="34">
        <v>40299</v>
      </c>
      <c r="K345" s="1">
        <v>318</v>
      </c>
    </row>
    <row r="346" spans="1:11" ht="12" customHeight="1">
      <c r="A346" s="360" t="s">
        <v>636</v>
      </c>
      <c r="B346" s="367"/>
      <c r="C346" s="6" t="s">
        <v>637</v>
      </c>
      <c r="D346" s="368" t="s">
        <v>117</v>
      </c>
      <c r="E346" s="276"/>
      <c r="F346" s="276"/>
      <c r="G346" s="367"/>
      <c r="H346" s="6" t="s">
        <v>117</v>
      </c>
      <c r="I346" s="33" t="s">
        <v>1638</v>
      </c>
      <c r="J346" s="34">
        <v>40299</v>
      </c>
      <c r="K346" s="1">
        <v>319</v>
      </c>
    </row>
    <row r="347" spans="1:11" ht="12" customHeight="1">
      <c r="A347" s="239" t="s">
        <v>638</v>
      </c>
      <c r="B347" s="240"/>
      <c r="C347" s="8" t="s">
        <v>97</v>
      </c>
      <c r="D347" s="210" t="s">
        <v>55</v>
      </c>
      <c r="E347" s="211"/>
      <c r="F347" s="211"/>
      <c r="G347" s="240"/>
      <c r="H347" s="8" t="s">
        <v>55</v>
      </c>
      <c r="I347" s="33" t="s">
        <v>1639</v>
      </c>
      <c r="J347" s="34">
        <v>40299</v>
      </c>
      <c r="K347" s="1">
        <v>320</v>
      </c>
    </row>
    <row r="348" spans="1:11" ht="12" customHeight="1">
      <c r="A348" s="241" t="s">
        <v>639</v>
      </c>
      <c r="B348" s="238"/>
      <c r="C348" s="8" t="s">
        <v>640</v>
      </c>
      <c r="D348" s="277" t="s">
        <v>76</v>
      </c>
      <c r="E348" s="237"/>
      <c r="F348" s="237"/>
      <c r="G348" s="238"/>
      <c r="H348" s="8" t="s">
        <v>76</v>
      </c>
      <c r="I348" s="33" t="s">
        <v>1644</v>
      </c>
      <c r="J348" s="34">
        <v>40299</v>
      </c>
      <c r="K348" s="1">
        <v>321</v>
      </c>
    </row>
    <row r="349" spans="1:11" ht="12" customHeight="1">
      <c r="A349" s="241" t="s">
        <v>641</v>
      </c>
      <c r="B349" s="238"/>
      <c r="C349" s="8" t="s">
        <v>642</v>
      </c>
      <c r="D349" s="277" t="s">
        <v>245</v>
      </c>
      <c r="E349" s="237"/>
      <c r="F349" s="237"/>
      <c r="G349" s="238"/>
      <c r="H349" s="8" t="s">
        <v>248</v>
      </c>
      <c r="I349" s="33" t="s">
        <v>1655</v>
      </c>
      <c r="J349" s="34">
        <v>40299</v>
      </c>
      <c r="K349" s="1">
        <v>322</v>
      </c>
    </row>
    <row r="350" spans="1:11" ht="12" customHeight="1">
      <c r="A350" s="241" t="s">
        <v>643</v>
      </c>
      <c r="B350" s="238"/>
      <c r="C350" s="8" t="s">
        <v>644</v>
      </c>
      <c r="D350" s="277" t="s">
        <v>252</v>
      </c>
      <c r="E350" s="237"/>
      <c r="F350" s="237"/>
      <c r="G350" s="238"/>
      <c r="H350" s="8" t="s">
        <v>252</v>
      </c>
      <c r="I350" s="33" t="s">
        <v>1656</v>
      </c>
      <c r="J350" s="34">
        <v>40299</v>
      </c>
      <c r="K350" s="1">
        <v>323</v>
      </c>
    </row>
    <row r="351" spans="1:11" ht="12" customHeight="1">
      <c r="A351" s="241" t="s">
        <v>645</v>
      </c>
      <c r="B351" s="238"/>
      <c r="C351" s="8" t="s">
        <v>646</v>
      </c>
      <c r="D351" s="277" t="s">
        <v>647</v>
      </c>
      <c r="E351" s="237"/>
      <c r="F351" s="237"/>
      <c r="G351" s="238"/>
      <c r="H351" s="8" t="s">
        <v>648</v>
      </c>
      <c r="I351" s="33" t="s">
        <v>1657</v>
      </c>
      <c r="J351" s="34">
        <v>40299</v>
      </c>
      <c r="K351" s="1">
        <v>324</v>
      </c>
    </row>
    <row r="352" spans="1:11" ht="12" customHeight="1">
      <c r="A352" s="241" t="s">
        <v>649</v>
      </c>
      <c r="B352" s="238"/>
      <c r="C352" s="8" t="s">
        <v>650</v>
      </c>
      <c r="D352" s="277" t="s">
        <v>272</v>
      </c>
      <c r="E352" s="237"/>
      <c r="F352" s="237"/>
      <c r="G352" s="238"/>
      <c r="H352" s="14" t="s">
        <v>272</v>
      </c>
      <c r="I352" s="33" t="s">
        <v>1658</v>
      </c>
      <c r="J352" s="34">
        <v>40299</v>
      </c>
      <c r="K352" s="1">
        <v>325</v>
      </c>
    </row>
    <row r="353" spans="1:11" ht="12" customHeight="1">
      <c r="A353" s="241" t="s">
        <v>651</v>
      </c>
      <c r="B353" s="238"/>
      <c r="C353" s="14" t="s">
        <v>652</v>
      </c>
      <c r="D353" s="277" t="s">
        <v>653</v>
      </c>
      <c r="E353" s="237"/>
      <c r="F353" s="237"/>
      <c r="G353" s="238"/>
      <c r="H353" s="8" t="s">
        <v>110</v>
      </c>
      <c r="I353" s="33" t="s">
        <v>1659</v>
      </c>
      <c r="J353" s="34">
        <v>40299</v>
      </c>
      <c r="K353" s="1">
        <v>326</v>
      </c>
    </row>
    <row r="354" spans="1:11" ht="12" customHeight="1">
      <c r="A354" s="241" t="s">
        <v>654</v>
      </c>
      <c r="B354" s="238"/>
      <c r="C354" s="8" t="s">
        <v>655</v>
      </c>
      <c r="D354" s="277" t="s">
        <v>656</v>
      </c>
      <c r="E354" s="237"/>
      <c r="F354" s="237"/>
      <c r="G354" s="238"/>
      <c r="H354" s="8" t="s">
        <v>656</v>
      </c>
      <c r="I354" s="33" t="s">
        <v>1660</v>
      </c>
      <c r="J354" s="34">
        <v>40299</v>
      </c>
      <c r="K354" s="1">
        <v>327</v>
      </c>
    </row>
    <row r="355" spans="1:11" ht="12" customHeight="1">
      <c r="A355" s="241" t="s">
        <v>657</v>
      </c>
      <c r="B355" s="238"/>
      <c r="C355" s="8" t="s">
        <v>658</v>
      </c>
      <c r="D355" s="277" t="s">
        <v>248</v>
      </c>
      <c r="E355" s="237"/>
      <c r="F355" s="237"/>
      <c r="G355" s="238"/>
      <c r="H355" s="8" t="s">
        <v>84</v>
      </c>
      <c r="I355" s="33" t="s">
        <v>1661</v>
      </c>
      <c r="J355" s="34">
        <v>40299</v>
      </c>
      <c r="K355" s="1">
        <v>328</v>
      </c>
    </row>
    <row r="356" spans="1:11" ht="12" customHeight="1">
      <c r="A356" s="241" t="s">
        <v>659</v>
      </c>
      <c r="B356" s="238"/>
      <c r="C356" s="8" t="s">
        <v>660</v>
      </c>
      <c r="D356" s="277" t="s">
        <v>157</v>
      </c>
      <c r="E356" s="237"/>
      <c r="F356" s="237"/>
      <c r="G356" s="238"/>
      <c r="H356" s="8" t="s">
        <v>157</v>
      </c>
      <c r="I356" s="33" t="s">
        <v>1645</v>
      </c>
      <c r="J356" s="34">
        <v>40299</v>
      </c>
      <c r="K356" s="1">
        <v>329</v>
      </c>
    </row>
    <row r="357" spans="1:11" ht="12" customHeight="1">
      <c r="A357" s="241" t="s">
        <v>661</v>
      </c>
      <c r="B357" s="238"/>
      <c r="C357" s="8" t="s">
        <v>662</v>
      </c>
      <c r="D357" s="277" t="s">
        <v>218</v>
      </c>
      <c r="E357" s="237"/>
      <c r="F357" s="237"/>
      <c r="G357" s="238"/>
      <c r="H357" s="8" t="s">
        <v>218</v>
      </c>
      <c r="I357" s="33" t="s">
        <v>1646</v>
      </c>
      <c r="J357" s="34">
        <v>40299</v>
      </c>
      <c r="K357" s="1">
        <v>330</v>
      </c>
    </row>
    <row r="358" spans="1:11" ht="12" customHeight="1">
      <c r="A358" s="241" t="s">
        <v>663</v>
      </c>
      <c r="B358" s="238"/>
      <c r="C358" s="8" t="s">
        <v>664</v>
      </c>
      <c r="D358" s="277" t="s">
        <v>220</v>
      </c>
      <c r="E358" s="237"/>
      <c r="F358" s="237"/>
      <c r="G358" s="238"/>
      <c r="H358" s="8" t="s">
        <v>220</v>
      </c>
      <c r="I358" s="33" t="s">
        <v>1662</v>
      </c>
      <c r="J358" s="34">
        <v>40299</v>
      </c>
      <c r="K358" s="1">
        <v>331</v>
      </c>
    </row>
    <row r="359" spans="1:11" ht="12" customHeight="1">
      <c r="A359" s="241" t="s">
        <v>665</v>
      </c>
      <c r="B359" s="238"/>
      <c r="C359" s="8" t="s">
        <v>666</v>
      </c>
      <c r="D359" s="277" t="s">
        <v>667</v>
      </c>
      <c r="E359" s="237"/>
      <c r="F359" s="237"/>
      <c r="G359" s="238"/>
      <c r="H359" s="8" t="s">
        <v>667</v>
      </c>
      <c r="I359" s="33" t="s">
        <v>1663</v>
      </c>
      <c r="J359" s="34">
        <v>40299</v>
      </c>
      <c r="K359" s="1">
        <v>332</v>
      </c>
    </row>
    <row r="360" spans="1:11" ht="12" customHeight="1">
      <c r="A360" s="241" t="s">
        <v>668</v>
      </c>
      <c r="B360" s="238"/>
      <c r="C360" s="8" t="s">
        <v>669</v>
      </c>
      <c r="D360" s="277" t="s">
        <v>97</v>
      </c>
      <c r="E360" s="237"/>
      <c r="F360" s="237"/>
      <c r="G360" s="238"/>
      <c r="H360" s="8" t="s">
        <v>670</v>
      </c>
      <c r="I360" s="33" t="s">
        <v>1664</v>
      </c>
      <c r="J360" s="34">
        <v>40299</v>
      </c>
      <c r="K360" s="1">
        <v>333</v>
      </c>
    </row>
    <row r="361" spans="1:11" ht="12" customHeight="1">
      <c r="A361" s="241" t="s">
        <v>671</v>
      </c>
      <c r="B361" s="238"/>
      <c r="C361" s="8" t="s">
        <v>672</v>
      </c>
      <c r="D361" s="277" t="s">
        <v>83</v>
      </c>
      <c r="E361" s="237"/>
      <c r="F361" s="237"/>
      <c r="G361" s="238"/>
      <c r="H361" s="8" t="s">
        <v>83</v>
      </c>
      <c r="I361" s="33" t="s">
        <v>1665</v>
      </c>
      <c r="J361" s="34">
        <v>40299</v>
      </c>
      <c r="K361" s="1">
        <v>334</v>
      </c>
    </row>
    <row r="362" spans="1:11" ht="12" customHeight="1">
      <c r="A362" s="241" t="s">
        <v>673</v>
      </c>
      <c r="B362" s="238"/>
      <c r="C362" s="8" t="s">
        <v>674</v>
      </c>
      <c r="D362" s="277" t="s">
        <v>66</v>
      </c>
      <c r="E362" s="237"/>
      <c r="F362" s="237"/>
      <c r="G362" s="238"/>
      <c r="H362" s="8" t="s">
        <v>178</v>
      </c>
      <c r="I362" s="33" t="s">
        <v>1666</v>
      </c>
      <c r="J362" s="34">
        <v>40299</v>
      </c>
      <c r="K362" s="1">
        <v>335</v>
      </c>
    </row>
    <row r="363" spans="1:11" ht="12" customHeight="1">
      <c r="A363" s="241" t="s">
        <v>675</v>
      </c>
      <c r="B363" s="238"/>
      <c r="C363" s="8" t="s">
        <v>676</v>
      </c>
      <c r="D363" s="277" t="s">
        <v>648</v>
      </c>
      <c r="E363" s="237"/>
      <c r="F363" s="237"/>
      <c r="G363" s="238"/>
      <c r="H363" s="8" t="s">
        <v>570</v>
      </c>
      <c r="I363" s="33" t="s">
        <v>1667</v>
      </c>
      <c r="J363" s="34">
        <v>40299</v>
      </c>
      <c r="K363" s="1">
        <v>336</v>
      </c>
    </row>
    <row r="364" spans="1:11" ht="12" customHeight="1">
      <c r="A364" s="241" t="s">
        <v>677</v>
      </c>
      <c r="B364" s="238"/>
      <c r="C364" s="8" t="s">
        <v>678</v>
      </c>
      <c r="D364" s="277" t="s">
        <v>280</v>
      </c>
      <c r="E364" s="237"/>
      <c r="F364" s="237"/>
      <c r="G364" s="238"/>
      <c r="H364" s="8" t="s">
        <v>286</v>
      </c>
      <c r="I364" s="33" t="s">
        <v>1668</v>
      </c>
      <c r="J364" s="34">
        <v>40299</v>
      </c>
      <c r="K364" s="1">
        <v>337</v>
      </c>
    </row>
    <row r="365" spans="1:11" ht="12" customHeight="1">
      <c r="A365" s="241" t="s">
        <v>679</v>
      </c>
      <c r="B365" s="238"/>
      <c r="C365" s="8" t="s">
        <v>680</v>
      </c>
      <c r="D365" s="277" t="s">
        <v>681</v>
      </c>
      <c r="E365" s="237"/>
      <c r="F365" s="237"/>
      <c r="G365" s="238"/>
      <c r="H365" s="8" t="s">
        <v>681</v>
      </c>
      <c r="I365" s="33" t="s">
        <v>1669</v>
      </c>
      <c r="J365" s="34">
        <v>40299</v>
      </c>
      <c r="K365" s="1">
        <v>338</v>
      </c>
    </row>
    <row r="366" spans="1:11" ht="12" customHeight="1">
      <c r="A366" s="241" t="s">
        <v>682</v>
      </c>
      <c r="B366" s="238"/>
      <c r="C366" s="8" t="s">
        <v>683</v>
      </c>
      <c r="D366" s="277" t="s">
        <v>111</v>
      </c>
      <c r="E366" s="237"/>
      <c r="F366" s="237"/>
      <c r="G366" s="238"/>
      <c r="H366" s="8" t="s">
        <v>111</v>
      </c>
      <c r="I366" s="33" t="s">
        <v>1670</v>
      </c>
      <c r="J366" s="34">
        <v>40299</v>
      </c>
      <c r="K366" s="1">
        <v>339</v>
      </c>
    </row>
    <row r="367" spans="1:11" ht="12" customHeight="1">
      <c r="A367" s="241" t="s">
        <v>684</v>
      </c>
      <c r="B367" s="238"/>
      <c r="C367" s="8" t="s">
        <v>685</v>
      </c>
      <c r="D367" s="277" t="s">
        <v>565</v>
      </c>
      <c r="E367" s="237"/>
      <c r="F367" s="237"/>
      <c r="G367" s="238"/>
      <c r="H367" s="8" t="s">
        <v>164</v>
      </c>
      <c r="I367" s="33" t="s">
        <v>1671</v>
      </c>
      <c r="J367" s="34">
        <v>40299</v>
      </c>
      <c r="K367" s="1">
        <v>340</v>
      </c>
    </row>
    <row r="368" spans="1:11" ht="12" customHeight="1">
      <c r="A368" s="241" t="s">
        <v>686</v>
      </c>
      <c r="B368" s="238"/>
      <c r="C368" s="8" t="s">
        <v>687</v>
      </c>
      <c r="D368" s="277" t="s">
        <v>58</v>
      </c>
      <c r="E368" s="237"/>
      <c r="F368" s="237"/>
      <c r="G368" s="238"/>
      <c r="H368" s="8" t="s">
        <v>147</v>
      </c>
      <c r="I368" s="33" t="s">
        <v>1647</v>
      </c>
      <c r="J368" s="34">
        <v>40299</v>
      </c>
      <c r="K368" s="1">
        <v>341</v>
      </c>
    </row>
    <row r="369" spans="1:11" ht="12" customHeight="1">
      <c r="A369" s="241" t="s">
        <v>688</v>
      </c>
      <c r="B369" s="238"/>
      <c r="C369" s="8" t="s">
        <v>689</v>
      </c>
      <c r="D369" s="277" t="s">
        <v>147</v>
      </c>
      <c r="E369" s="237"/>
      <c r="F369" s="237"/>
      <c r="G369" s="238"/>
      <c r="H369" s="8" t="s">
        <v>147</v>
      </c>
      <c r="I369" s="33" t="s">
        <v>1648</v>
      </c>
      <c r="J369" s="34">
        <v>40299</v>
      </c>
      <c r="K369" s="1">
        <v>342</v>
      </c>
    </row>
    <row r="370" spans="1:11" ht="12" customHeight="1">
      <c r="A370" s="241" t="s">
        <v>690</v>
      </c>
      <c r="B370" s="238"/>
      <c r="C370" s="8" t="s">
        <v>691</v>
      </c>
      <c r="D370" s="277" t="s">
        <v>218</v>
      </c>
      <c r="E370" s="237"/>
      <c r="F370" s="237"/>
      <c r="G370" s="238"/>
      <c r="H370" s="8" t="s">
        <v>244</v>
      </c>
      <c r="I370" s="33" t="s">
        <v>1680</v>
      </c>
      <c r="J370" s="34">
        <v>41365</v>
      </c>
      <c r="K370" s="1">
        <v>343</v>
      </c>
    </row>
    <row r="371" spans="1:11" ht="12" customHeight="1">
      <c r="A371" s="245" t="s">
        <v>692</v>
      </c>
      <c r="B371" s="244"/>
      <c r="C371" s="8" t="s">
        <v>693</v>
      </c>
      <c r="D371" s="242" t="s">
        <v>86</v>
      </c>
      <c r="E371" s="243"/>
      <c r="F371" s="243"/>
      <c r="G371" s="244"/>
      <c r="H371" s="8" t="s">
        <v>86</v>
      </c>
      <c r="I371" s="33" t="s">
        <v>1649</v>
      </c>
      <c r="J371" s="34">
        <v>40299</v>
      </c>
      <c r="K371" s="1">
        <v>344</v>
      </c>
    </row>
    <row r="372" spans="1:11" ht="12" customHeight="1">
      <c r="A372" s="360" t="s">
        <v>694</v>
      </c>
      <c r="B372" s="367"/>
      <c r="C372" s="6" t="s">
        <v>695</v>
      </c>
      <c r="D372" s="368" t="s">
        <v>252</v>
      </c>
      <c r="E372" s="276"/>
      <c r="F372" s="276"/>
      <c r="G372" s="367"/>
      <c r="H372" s="6" t="s">
        <v>696</v>
      </c>
      <c r="I372" s="33" t="s">
        <v>1650</v>
      </c>
      <c r="J372" s="34">
        <v>40299</v>
      </c>
      <c r="K372" s="1">
        <v>345</v>
      </c>
    </row>
    <row r="373" spans="1:11" ht="12" customHeight="1">
      <c r="A373" s="360" t="s">
        <v>697</v>
      </c>
      <c r="B373" s="367"/>
      <c r="C373" s="6" t="s">
        <v>664</v>
      </c>
      <c r="D373" s="368" t="s">
        <v>272</v>
      </c>
      <c r="E373" s="276"/>
      <c r="F373" s="276"/>
      <c r="G373" s="367"/>
      <c r="H373" s="6" t="s">
        <v>257</v>
      </c>
      <c r="I373" s="33" t="s">
        <v>1651</v>
      </c>
      <c r="J373" s="34">
        <v>40299</v>
      </c>
      <c r="K373" s="1">
        <v>346</v>
      </c>
    </row>
    <row r="374" spans="1:11" ht="12" customHeight="1">
      <c r="A374" s="360" t="s">
        <v>698</v>
      </c>
      <c r="B374" s="367"/>
      <c r="C374" s="6" t="s">
        <v>699</v>
      </c>
      <c r="D374" s="368" t="s">
        <v>58</v>
      </c>
      <c r="E374" s="276"/>
      <c r="F374" s="276"/>
      <c r="G374" s="367"/>
      <c r="H374" s="6" t="s">
        <v>147</v>
      </c>
      <c r="I374" s="33" t="s">
        <v>1652</v>
      </c>
      <c r="J374" s="34">
        <v>40299</v>
      </c>
      <c r="K374" s="1">
        <v>347</v>
      </c>
    </row>
    <row r="375" spans="1:11" ht="12" customHeight="1">
      <c r="A375" s="360" t="s">
        <v>700</v>
      </c>
      <c r="B375" s="367"/>
      <c r="C375" s="6" t="s">
        <v>701</v>
      </c>
      <c r="D375" s="368" t="s">
        <v>238</v>
      </c>
      <c r="E375" s="276"/>
      <c r="F375" s="276"/>
      <c r="G375" s="367"/>
      <c r="H375" s="6" t="s">
        <v>218</v>
      </c>
      <c r="I375" s="33" t="s">
        <v>1653</v>
      </c>
      <c r="J375" s="34">
        <v>40299</v>
      </c>
      <c r="K375" s="1">
        <v>348</v>
      </c>
    </row>
    <row r="376" spans="1:11" ht="12" customHeight="1">
      <c r="A376" s="360" t="s">
        <v>702</v>
      </c>
      <c r="B376" s="367"/>
      <c r="C376" s="6" t="s">
        <v>703</v>
      </c>
      <c r="D376" s="368" t="s">
        <v>217</v>
      </c>
      <c r="E376" s="276"/>
      <c r="F376" s="276"/>
      <c r="G376" s="367"/>
      <c r="H376" s="6" t="s">
        <v>217</v>
      </c>
      <c r="I376" s="33" t="s">
        <v>1654</v>
      </c>
      <c r="J376" s="34">
        <v>40299</v>
      </c>
      <c r="K376" s="1">
        <v>349</v>
      </c>
    </row>
    <row r="377" spans="1:10" ht="12.75" customHeight="1">
      <c r="A377" s="208" t="s">
        <v>1269</v>
      </c>
      <c r="B377" s="367"/>
      <c r="C377" s="37">
        <v>27220.7</v>
      </c>
      <c r="D377" s="357" t="s">
        <v>704</v>
      </c>
      <c r="E377" s="276"/>
      <c r="F377" s="276"/>
      <c r="G377" s="367"/>
      <c r="H377" s="9" t="s">
        <v>705</v>
      </c>
      <c r="I377" s="33"/>
      <c r="J377" s="34"/>
    </row>
    <row r="378" spans="1:10" ht="15" customHeight="1">
      <c r="A378" s="81" t="s">
        <v>706</v>
      </c>
      <c r="B378" s="79"/>
      <c r="C378" s="79"/>
      <c r="D378" s="79"/>
      <c r="E378" s="79"/>
      <c r="F378" s="79"/>
      <c r="G378" s="79"/>
      <c r="H378" s="79"/>
      <c r="I378" s="79"/>
      <c r="J378" s="80"/>
    </row>
    <row r="379" spans="1:11" ht="36" customHeight="1">
      <c r="A379" s="366" t="s">
        <v>707</v>
      </c>
      <c r="B379" s="367"/>
      <c r="C379" s="3" t="s">
        <v>708</v>
      </c>
      <c r="D379" s="368" t="s">
        <v>137</v>
      </c>
      <c r="E379" s="369"/>
      <c r="F379" s="369"/>
      <c r="G379" s="354"/>
      <c r="H379" s="16" t="s">
        <v>137</v>
      </c>
      <c r="I379" s="33" t="s">
        <v>1549</v>
      </c>
      <c r="J379" s="34">
        <v>40299</v>
      </c>
      <c r="K379" s="1">
        <v>350</v>
      </c>
    </row>
    <row r="380" spans="1:11" ht="36.75" customHeight="1">
      <c r="A380" s="366" t="s">
        <v>709</v>
      </c>
      <c r="B380" s="367"/>
      <c r="C380" s="3" t="s">
        <v>710</v>
      </c>
      <c r="D380" s="368" t="s">
        <v>141</v>
      </c>
      <c r="E380" s="369"/>
      <c r="F380" s="369"/>
      <c r="G380" s="354"/>
      <c r="H380" s="16" t="s">
        <v>62</v>
      </c>
      <c r="I380" s="33" t="s">
        <v>1549</v>
      </c>
      <c r="J380" s="34">
        <v>40299</v>
      </c>
      <c r="K380" s="1">
        <v>351</v>
      </c>
    </row>
    <row r="381" spans="1:11" ht="37.5" customHeight="1">
      <c r="A381" s="366" t="s">
        <v>1217</v>
      </c>
      <c r="B381" s="367"/>
      <c r="C381" s="3" t="s">
        <v>711</v>
      </c>
      <c r="D381" s="368" t="s">
        <v>141</v>
      </c>
      <c r="E381" s="369"/>
      <c r="F381" s="369"/>
      <c r="G381" s="354"/>
      <c r="H381" s="16" t="s">
        <v>70</v>
      </c>
      <c r="I381" s="33" t="s">
        <v>1549</v>
      </c>
      <c r="J381" s="34">
        <v>40299</v>
      </c>
      <c r="K381" s="1">
        <v>352</v>
      </c>
    </row>
    <row r="382" spans="1:11" ht="38.25" customHeight="1">
      <c r="A382" s="366" t="s">
        <v>712</v>
      </c>
      <c r="B382" s="367"/>
      <c r="C382" s="3" t="s">
        <v>713</v>
      </c>
      <c r="D382" s="368" t="s">
        <v>59</v>
      </c>
      <c r="E382" s="369"/>
      <c r="F382" s="369"/>
      <c r="G382" s="354"/>
      <c r="H382" s="16" t="s">
        <v>78</v>
      </c>
      <c r="I382" s="33" t="s">
        <v>1549</v>
      </c>
      <c r="J382" s="34">
        <v>40299</v>
      </c>
      <c r="K382" s="1">
        <v>353</v>
      </c>
    </row>
    <row r="383" spans="1:11" ht="38.25" customHeight="1">
      <c r="A383" s="366" t="s">
        <v>714</v>
      </c>
      <c r="B383" s="367"/>
      <c r="C383" s="3" t="s">
        <v>715</v>
      </c>
      <c r="D383" s="368" t="s">
        <v>152</v>
      </c>
      <c r="E383" s="369"/>
      <c r="F383" s="369"/>
      <c r="G383" s="354"/>
      <c r="H383" s="16" t="s">
        <v>152</v>
      </c>
      <c r="I383" s="33" t="s">
        <v>1549</v>
      </c>
      <c r="J383" s="34">
        <v>40299</v>
      </c>
      <c r="K383" s="1">
        <v>354</v>
      </c>
    </row>
    <row r="384" spans="1:11" ht="13.5" customHeight="1">
      <c r="A384" s="366" t="s">
        <v>716</v>
      </c>
      <c r="B384" s="367"/>
      <c r="C384" s="3" t="s">
        <v>717</v>
      </c>
      <c r="D384" s="368" t="s">
        <v>70</v>
      </c>
      <c r="E384" s="369"/>
      <c r="F384" s="369"/>
      <c r="G384" s="354"/>
      <c r="H384" s="16" t="s">
        <v>70</v>
      </c>
      <c r="I384" s="33" t="s">
        <v>1547</v>
      </c>
      <c r="J384" s="34">
        <v>40299</v>
      </c>
      <c r="K384" s="1">
        <v>355</v>
      </c>
    </row>
    <row r="385" spans="1:11" ht="12" customHeight="1">
      <c r="A385" s="366" t="s">
        <v>718</v>
      </c>
      <c r="B385" s="367"/>
      <c r="C385" s="3" t="s">
        <v>719</v>
      </c>
      <c r="D385" s="368" t="s">
        <v>55</v>
      </c>
      <c r="E385" s="369"/>
      <c r="F385" s="369"/>
      <c r="G385" s="354"/>
      <c r="H385" s="16" t="s">
        <v>72</v>
      </c>
      <c r="I385" s="33" t="s">
        <v>1548</v>
      </c>
      <c r="J385" s="34">
        <v>40299</v>
      </c>
      <c r="K385" s="1">
        <v>356</v>
      </c>
    </row>
    <row r="386" spans="1:11" ht="36.75" customHeight="1">
      <c r="A386" s="366" t="s">
        <v>720</v>
      </c>
      <c r="B386" s="367"/>
      <c r="C386" s="3" t="s">
        <v>721</v>
      </c>
      <c r="D386" s="368" t="s">
        <v>209</v>
      </c>
      <c r="E386" s="369"/>
      <c r="F386" s="369"/>
      <c r="G386" s="354"/>
      <c r="H386" s="16" t="s">
        <v>209</v>
      </c>
      <c r="I386" s="33" t="s">
        <v>1549</v>
      </c>
      <c r="J386" s="34">
        <v>40299</v>
      </c>
      <c r="K386" s="1">
        <v>357</v>
      </c>
    </row>
    <row r="387" spans="1:11" ht="12" customHeight="1">
      <c r="A387" s="366" t="s">
        <v>722</v>
      </c>
      <c r="B387" s="367"/>
      <c r="C387" s="3" t="s">
        <v>723</v>
      </c>
      <c r="D387" s="368" t="s">
        <v>102</v>
      </c>
      <c r="E387" s="369"/>
      <c r="F387" s="369"/>
      <c r="G387" s="354"/>
      <c r="H387" s="16" t="s">
        <v>102</v>
      </c>
      <c r="I387" s="33" t="s">
        <v>1550</v>
      </c>
      <c r="J387" s="34">
        <v>40299</v>
      </c>
      <c r="K387" s="1">
        <v>358</v>
      </c>
    </row>
    <row r="388" spans="1:11" ht="36.75" customHeight="1">
      <c r="A388" s="366" t="s">
        <v>724</v>
      </c>
      <c r="B388" s="367"/>
      <c r="C388" s="3" t="s">
        <v>725</v>
      </c>
      <c r="D388" s="368" t="s">
        <v>152</v>
      </c>
      <c r="E388" s="369"/>
      <c r="F388" s="369"/>
      <c r="G388" s="354"/>
      <c r="H388" s="16" t="s">
        <v>152</v>
      </c>
      <c r="I388" s="33" t="s">
        <v>1549</v>
      </c>
      <c r="J388" s="34">
        <v>40299</v>
      </c>
      <c r="K388" s="1">
        <v>359</v>
      </c>
    </row>
    <row r="389" spans="1:11" ht="37.5" customHeight="1">
      <c r="A389" s="366" t="s">
        <v>726</v>
      </c>
      <c r="B389" s="367"/>
      <c r="C389" s="3" t="s">
        <v>727</v>
      </c>
      <c r="D389" s="368" t="s">
        <v>214</v>
      </c>
      <c r="E389" s="369"/>
      <c r="F389" s="369"/>
      <c r="G389" s="354"/>
      <c r="H389" s="16" t="s">
        <v>214</v>
      </c>
      <c r="I389" s="33" t="s">
        <v>1549</v>
      </c>
      <c r="J389" s="34">
        <v>40299</v>
      </c>
      <c r="K389" s="1">
        <v>360</v>
      </c>
    </row>
    <row r="390" spans="1:11" ht="38.25" customHeight="1">
      <c r="A390" s="366" t="s">
        <v>728</v>
      </c>
      <c r="B390" s="367"/>
      <c r="C390" s="3" t="s">
        <v>729</v>
      </c>
      <c r="D390" s="368" t="s">
        <v>74</v>
      </c>
      <c r="E390" s="369"/>
      <c r="F390" s="369"/>
      <c r="G390" s="354"/>
      <c r="H390" s="20" t="s">
        <v>81</v>
      </c>
      <c r="I390" s="33" t="s">
        <v>1549</v>
      </c>
      <c r="J390" s="34">
        <v>40299</v>
      </c>
      <c r="K390" s="1">
        <v>361</v>
      </c>
    </row>
    <row r="391" spans="1:11" ht="38.25" customHeight="1">
      <c r="A391" s="366" t="s">
        <v>730</v>
      </c>
      <c r="B391" s="367"/>
      <c r="C391" s="4" t="s">
        <v>731</v>
      </c>
      <c r="D391" s="368" t="s">
        <v>58</v>
      </c>
      <c r="E391" s="369"/>
      <c r="F391" s="369"/>
      <c r="G391" s="354"/>
      <c r="H391" s="16" t="s">
        <v>58</v>
      </c>
      <c r="I391" s="33" t="s">
        <v>1549</v>
      </c>
      <c r="J391" s="34">
        <v>40299</v>
      </c>
      <c r="K391" s="1">
        <v>362</v>
      </c>
    </row>
    <row r="392" spans="1:11" ht="12" customHeight="1">
      <c r="A392" s="366" t="s">
        <v>732</v>
      </c>
      <c r="B392" s="367"/>
      <c r="C392" s="3" t="s">
        <v>733</v>
      </c>
      <c r="D392" s="368" t="s">
        <v>84</v>
      </c>
      <c r="E392" s="369"/>
      <c r="F392" s="369"/>
      <c r="G392" s="354"/>
      <c r="H392" s="16" t="s">
        <v>89</v>
      </c>
      <c r="I392" s="33" t="s">
        <v>1551</v>
      </c>
      <c r="J392" s="34">
        <v>40299</v>
      </c>
      <c r="K392" s="1">
        <v>363</v>
      </c>
    </row>
    <row r="393" spans="1:11" ht="37.5" customHeight="1">
      <c r="A393" s="366" t="s">
        <v>734</v>
      </c>
      <c r="B393" s="367"/>
      <c r="C393" s="3" t="s">
        <v>735</v>
      </c>
      <c r="D393" s="368" t="s">
        <v>670</v>
      </c>
      <c r="E393" s="369"/>
      <c r="F393" s="369"/>
      <c r="G393" s="354"/>
      <c r="H393" s="16" t="s">
        <v>95</v>
      </c>
      <c r="I393" s="33" t="s">
        <v>1549</v>
      </c>
      <c r="J393" s="34">
        <v>40299</v>
      </c>
      <c r="K393" s="1">
        <v>364</v>
      </c>
    </row>
    <row r="394" spans="1:11" ht="37.5" customHeight="1">
      <c r="A394" s="366" t="s">
        <v>736</v>
      </c>
      <c r="B394" s="367"/>
      <c r="C394" s="3" t="s">
        <v>737</v>
      </c>
      <c r="D394" s="368" t="s">
        <v>670</v>
      </c>
      <c r="E394" s="369"/>
      <c r="F394" s="369"/>
      <c r="G394" s="354"/>
      <c r="H394" s="16" t="s">
        <v>149</v>
      </c>
      <c r="I394" s="33" t="s">
        <v>1549</v>
      </c>
      <c r="J394" s="34">
        <v>40299</v>
      </c>
      <c r="K394" s="1">
        <v>365</v>
      </c>
    </row>
    <row r="395" spans="1:11" ht="41.25" customHeight="1">
      <c r="A395" s="366" t="s">
        <v>738</v>
      </c>
      <c r="B395" s="367"/>
      <c r="C395" s="3" t="s">
        <v>739</v>
      </c>
      <c r="D395" s="368" t="s">
        <v>285</v>
      </c>
      <c r="E395" s="369"/>
      <c r="F395" s="369"/>
      <c r="G395" s="354"/>
      <c r="H395" s="16" t="s">
        <v>285</v>
      </c>
      <c r="I395" s="33" t="s">
        <v>1549</v>
      </c>
      <c r="J395" s="34">
        <v>40299</v>
      </c>
      <c r="K395" s="1">
        <v>366</v>
      </c>
    </row>
    <row r="396" spans="1:11" ht="12" customHeight="1">
      <c r="A396" s="366" t="s">
        <v>740</v>
      </c>
      <c r="B396" s="367"/>
      <c r="C396" s="3" t="s">
        <v>741</v>
      </c>
      <c r="D396" s="368" t="s">
        <v>56</v>
      </c>
      <c r="E396" s="369"/>
      <c r="F396" s="369"/>
      <c r="G396" s="354"/>
      <c r="H396" s="16" t="s">
        <v>56</v>
      </c>
      <c r="I396" s="33" t="s">
        <v>1552</v>
      </c>
      <c r="J396" s="34">
        <v>40299</v>
      </c>
      <c r="K396" s="1">
        <v>367</v>
      </c>
    </row>
    <row r="397" spans="1:11" ht="12" customHeight="1">
      <c r="A397" s="366" t="s">
        <v>742</v>
      </c>
      <c r="B397" s="367"/>
      <c r="C397" s="3" t="s">
        <v>743</v>
      </c>
      <c r="D397" s="368" t="s">
        <v>570</v>
      </c>
      <c r="E397" s="369"/>
      <c r="F397" s="369"/>
      <c r="G397" s="354"/>
      <c r="H397" s="16" t="s">
        <v>94</v>
      </c>
      <c r="I397" s="33" t="s">
        <v>1553</v>
      </c>
      <c r="J397" s="34">
        <v>40299</v>
      </c>
      <c r="K397" s="1">
        <v>368</v>
      </c>
    </row>
    <row r="398" spans="1:11" ht="12" customHeight="1">
      <c r="A398" s="366" t="s">
        <v>744</v>
      </c>
      <c r="B398" s="367"/>
      <c r="C398" s="3" t="s">
        <v>745</v>
      </c>
      <c r="D398" s="368" t="s">
        <v>286</v>
      </c>
      <c r="E398" s="369"/>
      <c r="F398" s="369"/>
      <c r="G398" s="354"/>
      <c r="H398" s="16" t="s">
        <v>193</v>
      </c>
      <c r="I398" s="33" t="s">
        <v>1554</v>
      </c>
      <c r="J398" s="34">
        <v>40299</v>
      </c>
      <c r="K398" s="1">
        <v>369</v>
      </c>
    </row>
    <row r="399" spans="1:11" ht="37.5" customHeight="1">
      <c r="A399" s="366" t="s">
        <v>746</v>
      </c>
      <c r="B399" s="367"/>
      <c r="C399" s="3" t="s">
        <v>747</v>
      </c>
      <c r="D399" s="368" t="s">
        <v>64</v>
      </c>
      <c r="E399" s="369"/>
      <c r="F399" s="369"/>
      <c r="G399" s="354"/>
      <c r="H399" s="16" t="s">
        <v>64</v>
      </c>
      <c r="I399" s="33" t="s">
        <v>1546</v>
      </c>
      <c r="J399" s="34">
        <v>40299</v>
      </c>
      <c r="K399" s="1">
        <v>370</v>
      </c>
    </row>
    <row r="400" spans="1:11" ht="12" customHeight="1">
      <c r="A400" s="366" t="s">
        <v>748</v>
      </c>
      <c r="B400" s="367"/>
      <c r="C400" s="3" t="s">
        <v>749</v>
      </c>
      <c r="D400" s="368" t="s">
        <v>750</v>
      </c>
      <c r="E400" s="369"/>
      <c r="F400" s="369"/>
      <c r="G400" s="354"/>
      <c r="H400" s="16" t="s">
        <v>751</v>
      </c>
      <c r="I400" s="33" t="s">
        <v>1555</v>
      </c>
      <c r="J400" s="34">
        <v>40299</v>
      </c>
      <c r="K400" s="1">
        <v>371</v>
      </c>
    </row>
    <row r="401" spans="1:11" ht="12" customHeight="1">
      <c r="A401" s="366" t="s">
        <v>752</v>
      </c>
      <c r="B401" s="367"/>
      <c r="C401" s="3" t="s">
        <v>753</v>
      </c>
      <c r="D401" s="368" t="s">
        <v>81</v>
      </c>
      <c r="E401" s="369"/>
      <c r="F401" s="369"/>
      <c r="G401" s="354"/>
      <c r="H401" s="16" t="s">
        <v>141</v>
      </c>
      <c r="I401" s="33" t="s">
        <v>1556</v>
      </c>
      <c r="J401" s="34">
        <v>40299</v>
      </c>
      <c r="K401" s="1">
        <v>372</v>
      </c>
    </row>
    <row r="402" spans="1:10" ht="13.5" customHeight="1">
      <c r="A402" s="355" t="s">
        <v>1269</v>
      </c>
      <c r="B402" s="367"/>
      <c r="C402" s="5" t="s">
        <v>754</v>
      </c>
      <c r="D402" s="357" t="s">
        <v>755</v>
      </c>
      <c r="E402" s="358"/>
      <c r="F402" s="358"/>
      <c r="G402" s="359"/>
      <c r="H402" s="15" t="s">
        <v>756</v>
      </c>
      <c r="I402" s="33"/>
      <c r="J402" s="34"/>
    </row>
    <row r="403" spans="1:10" ht="13.5" customHeight="1">
      <c r="A403" s="78" t="s">
        <v>757</v>
      </c>
      <c r="B403" s="79"/>
      <c r="C403" s="79"/>
      <c r="D403" s="79"/>
      <c r="E403" s="79"/>
      <c r="F403" s="79"/>
      <c r="G403" s="79"/>
      <c r="H403" s="79"/>
      <c r="I403" s="79"/>
      <c r="J403" s="80"/>
    </row>
    <row r="404" spans="1:11" ht="12" customHeight="1">
      <c r="A404" s="360" t="s">
        <v>758</v>
      </c>
      <c r="B404" s="367"/>
      <c r="C404" s="7" t="s">
        <v>257</v>
      </c>
      <c r="D404" s="368" t="s">
        <v>117</v>
      </c>
      <c r="E404" s="276"/>
      <c r="F404" s="276"/>
      <c r="G404" s="367"/>
      <c r="H404" s="6" t="s">
        <v>117</v>
      </c>
      <c r="I404" s="33" t="s">
        <v>1557</v>
      </c>
      <c r="J404" s="34">
        <v>40299</v>
      </c>
      <c r="K404" s="1">
        <v>373</v>
      </c>
    </row>
    <row r="405" spans="1:11" ht="12" customHeight="1">
      <c r="A405" s="360" t="s">
        <v>759</v>
      </c>
      <c r="B405" s="367"/>
      <c r="C405" s="6" t="s">
        <v>760</v>
      </c>
      <c r="D405" s="368" t="s">
        <v>115</v>
      </c>
      <c r="E405" s="276"/>
      <c r="F405" s="276"/>
      <c r="G405" s="367"/>
      <c r="H405" s="6" t="s">
        <v>115</v>
      </c>
      <c r="I405" s="33" t="s">
        <v>1558</v>
      </c>
      <c r="J405" s="34">
        <v>40299</v>
      </c>
      <c r="K405" s="1">
        <v>374</v>
      </c>
    </row>
    <row r="406" spans="1:11" ht="12" customHeight="1">
      <c r="A406" s="360" t="s">
        <v>761</v>
      </c>
      <c r="B406" s="367"/>
      <c r="C406" s="6" t="s">
        <v>762</v>
      </c>
      <c r="D406" s="368" t="s">
        <v>137</v>
      </c>
      <c r="E406" s="276"/>
      <c r="F406" s="276"/>
      <c r="G406" s="367"/>
      <c r="H406" s="6" t="s">
        <v>137</v>
      </c>
      <c r="I406" s="33" t="s">
        <v>1562</v>
      </c>
      <c r="J406" s="34">
        <v>40299</v>
      </c>
      <c r="K406" s="1">
        <v>375</v>
      </c>
    </row>
    <row r="407" spans="1:11" ht="12" customHeight="1">
      <c r="A407" s="360" t="s">
        <v>763</v>
      </c>
      <c r="B407" s="367"/>
      <c r="C407" s="6" t="s">
        <v>762</v>
      </c>
      <c r="D407" s="368" t="s">
        <v>117</v>
      </c>
      <c r="E407" s="276"/>
      <c r="F407" s="276"/>
      <c r="G407" s="367"/>
      <c r="H407" s="6" t="s">
        <v>117</v>
      </c>
      <c r="I407" s="33" t="s">
        <v>1563</v>
      </c>
      <c r="J407" s="34">
        <v>40299</v>
      </c>
      <c r="K407" s="1">
        <v>376</v>
      </c>
    </row>
    <row r="408" spans="1:11" ht="12" customHeight="1">
      <c r="A408" s="360" t="s">
        <v>764</v>
      </c>
      <c r="B408" s="367"/>
      <c r="C408" s="6" t="s">
        <v>765</v>
      </c>
      <c r="D408" s="368" t="s">
        <v>115</v>
      </c>
      <c r="E408" s="276"/>
      <c r="F408" s="276"/>
      <c r="G408" s="367"/>
      <c r="H408" s="6" t="s">
        <v>115</v>
      </c>
      <c r="I408" s="33" t="s">
        <v>1564</v>
      </c>
      <c r="J408" s="34">
        <v>40299</v>
      </c>
      <c r="K408" s="1">
        <v>377</v>
      </c>
    </row>
    <row r="409" spans="1:11" ht="12" customHeight="1">
      <c r="A409" s="360" t="s">
        <v>766</v>
      </c>
      <c r="B409" s="367"/>
      <c r="C409" s="6" t="s">
        <v>767</v>
      </c>
      <c r="D409" s="368" t="s">
        <v>137</v>
      </c>
      <c r="E409" s="276"/>
      <c r="F409" s="276"/>
      <c r="G409" s="367"/>
      <c r="H409" s="6" t="s">
        <v>137</v>
      </c>
      <c r="I409" s="33" t="s">
        <v>1559</v>
      </c>
      <c r="J409" s="34">
        <v>40299</v>
      </c>
      <c r="K409" s="1">
        <v>378</v>
      </c>
    </row>
    <row r="410" spans="1:11" ht="12" customHeight="1">
      <c r="A410" s="360" t="s">
        <v>768</v>
      </c>
      <c r="B410" s="367"/>
      <c r="C410" s="6" t="s">
        <v>765</v>
      </c>
      <c r="D410" s="210" t="s">
        <v>141</v>
      </c>
      <c r="E410" s="211"/>
      <c r="F410" s="211"/>
      <c r="G410" s="240"/>
      <c r="H410" s="8" t="s">
        <v>141</v>
      </c>
      <c r="I410" s="33" t="s">
        <v>1560</v>
      </c>
      <c r="J410" s="34">
        <v>40299</v>
      </c>
      <c r="K410" s="1">
        <v>379</v>
      </c>
    </row>
    <row r="411" spans="1:11" ht="12" customHeight="1">
      <c r="A411" s="239" t="s">
        <v>769</v>
      </c>
      <c r="B411" s="240"/>
      <c r="C411" s="8" t="s">
        <v>770</v>
      </c>
      <c r="D411" s="277" t="s">
        <v>128</v>
      </c>
      <c r="E411" s="237"/>
      <c r="F411" s="237"/>
      <c r="G411" s="238"/>
      <c r="H411" s="8" t="s">
        <v>128</v>
      </c>
      <c r="I411" s="33" t="s">
        <v>1561</v>
      </c>
      <c r="J411" s="34">
        <v>40299</v>
      </c>
      <c r="K411" s="1">
        <v>380</v>
      </c>
    </row>
    <row r="412" spans="1:11" ht="12" customHeight="1">
      <c r="A412" s="241" t="s">
        <v>771</v>
      </c>
      <c r="B412" s="238"/>
      <c r="C412" s="8" t="s">
        <v>772</v>
      </c>
      <c r="D412" s="277" t="s">
        <v>68</v>
      </c>
      <c r="E412" s="237"/>
      <c r="F412" s="237"/>
      <c r="G412" s="238"/>
      <c r="H412" s="8" t="s">
        <v>68</v>
      </c>
      <c r="I412" s="33" t="s">
        <v>1565</v>
      </c>
      <c r="J412" s="34">
        <v>40299</v>
      </c>
      <c r="K412" s="1">
        <v>381</v>
      </c>
    </row>
    <row r="413" spans="1:11" ht="12" customHeight="1">
      <c r="A413" s="241" t="s">
        <v>773</v>
      </c>
      <c r="B413" s="238"/>
      <c r="C413" s="8" t="s">
        <v>774</v>
      </c>
      <c r="D413" s="277" t="s">
        <v>117</v>
      </c>
      <c r="E413" s="237"/>
      <c r="F413" s="237"/>
      <c r="G413" s="238"/>
      <c r="H413" s="8" t="s">
        <v>117</v>
      </c>
      <c r="I413" s="33" t="s">
        <v>1569</v>
      </c>
      <c r="J413" s="34">
        <v>40299</v>
      </c>
      <c r="K413" s="1">
        <v>382</v>
      </c>
    </row>
    <row r="414" spans="1:11" ht="12" customHeight="1">
      <c r="A414" s="241" t="s">
        <v>775</v>
      </c>
      <c r="B414" s="238"/>
      <c r="C414" s="8" t="s">
        <v>776</v>
      </c>
      <c r="D414" s="277" t="s">
        <v>55</v>
      </c>
      <c r="E414" s="237"/>
      <c r="F414" s="237"/>
      <c r="G414" s="238"/>
      <c r="H414" s="8" t="s">
        <v>55</v>
      </c>
      <c r="I414" s="33" t="s">
        <v>1566</v>
      </c>
      <c r="J414" s="34">
        <v>40299</v>
      </c>
      <c r="K414" s="1">
        <v>383</v>
      </c>
    </row>
    <row r="415" spans="1:11" ht="12" customHeight="1">
      <c r="A415" s="241" t="s">
        <v>777</v>
      </c>
      <c r="B415" s="238"/>
      <c r="C415" s="8" t="s">
        <v>778</v>
      </c>
      <c r="D415" s="277" t="s">
        <v>74</v>
      </c>
      <c r="E415" s="237"/>
      <c r="F415" s="237"/>
      <c r="G415" s="238"/>
      <c r="H415" s="8" t="s">
        <v>74</v>
      </c>
      <c r="I415" s="33" t="s">
        <v>1567</v>
      </c>
      <c r="J415" s="34">
        <v>40299</v>
      </c>
      <c r="K415" s="1">
        <v>384</v>
      </c>
    </row>
    <row r="416" spans="1:11" ht="12" customHeight="1">
      <c r="A416" s="241" t="s">
        <v>779</v>
      </c>
      <c r="B416" s="238"/>
      <c r="C416" s="8" t="s">
        <v>780</v>
      </c>
      <c r="D416" s="277" t="s">
        <v>53</v>
      </c>
      <c r="E416" s="237"/>
      <c r="F416" s="237"/>
      <c r="G416" s="238"/>
      <c r="H416" s="8" t="s">
        <v>53</v>
      </c>
      <c r="I416" s="33" t="s">
        <v>1568</v>
      </c>
      <c r="J416" s="34">
        <v>40299</v>
      </c>
      <c r="K416" s="1">
        <v>385</v>
      </c>
    </row>
    <row r="417" spans="1:11" ht="12" customHeight="1">
      <c r="A417" s="241" t="s">
        <v>781</v>
      </c>
      <c r="B417" s="238"/>
      <c r="C417" s="8" t="s">
        <v>782</v>
      </c>
      <c r="D417" s="277" t="s">
        <v>55</v>
      </c>
      <c r="E417" s="237"/>
      <c r="F417" s="237"/>
      <c r="G417" s="238"/>
      <c r="H417" s="8" t="s">
        <v>55</v>
      </c>
      <c r="I417" s="33" t="s">
        <v>1570</v>
      </c>
      <c r="J417" s="34">
        <v>40299</v>
      </c>
      <c r="K417" s="1">
        <v>386</v>
      </c>
    </row>
    <row r="418" spans="1:11" ht="12" customHeight="1">
      <c r="A418" s="241" t="s">
        <v>783</v>
      </c>
      <c r="B418" s="238"/>
      <c r="C418" s="8" t="s">
        <v>784</v>
      </c>
      <c r="D418" s="277" t="s">
        <v>137</v>
      </c>
      <c r="E418" s="237"/>
      <c r="F418" s="237"/>
      <c r="G418" s="238"/>
      <c r="H418" s="8" t="s">
        <v>137</v>
      </c>
      <c r="I418" s="33" t="s">
        <v>1572</v>
      </c>
      <c r="J418" s="34">
        <v>40299</v>
      </c>
      <c r="K418" s="1">
        <v>387</v>
      </c>
    </row>
    <row r="419" spans="1:11" ht="12" customHeight="1">
      <c r="A419" s="241" t="s">
        <v>785</v>
      </c>
      <c r="B419" s="238"/>
      <c r="C419" s="8" t="s">
        <v>291</v>
      </c>
      <c r="D419" s="277" t="s">
        <v>117</v>
      </c>
      <c r="E419" s="237"/>
      <c r="F419" s="237"/>
      <c r="G419" s="238"/>
      <c r="H419" s="8" t="s">
        <v>117</v>
      </c>
      <c r="I419" s="33" t="s">
        <v>1573</v>
      </c>
      <c r="J419" s="34">
        <v>40299</v>
      </c>
      <c r="K419" s="1">
        <v>388</v>
      </c>
    </row>
    <row r="420" spans="1:11" ht="12" customHeight="1">
      <c r="A420" s="241" t="s">
        <v>786</v>
      </c>
      <c r="B420" s="238"/>
      <c r="C420" s="8" t="s">
        <v>787</v>
      </c>
      <c r="D420" s="277" t="s">
        <v>115</v>
      </c>
      <c r="E420" s="237"/>
      <c r="F420" s="237"/>
      <c r="G420" s="238"/>
      <c r="H420" s="8" t="s">
        <v>115</v>
      </c>
      <c r="I420" s="33" t="s">
        <v>1574</v>
      </c>
      <c r="J420" s="34">
        <v>40299</v>
      </c>
      <c r="K420" s="1">
        <v>389</v>
      </c>
    </row>
    <row r="421" spans="1:11" ht="12" customHeight="1">
      <c r="A421" s="241" t="s">
        <v>788</v>
      </c>
      <c r="B421" s="238"/>
      <c r="C421" s="8" t="s">
        <v>789</v>
      </c>
      <c r="D421" s="277" t="s">
        <v>55</v>
      </c>
      <c r="E421" s="237"/>
      <c r="F421" s="237"/>
      <c r="G421" s="238"/>
      <c r="H421" s="8" t="s">
        <v>55</v>
      </c>
      <c r="I421" s="33" t="s">
        <v>1571</v>
      </c>
      <c r="J421" s="34">
        <v>40299</v>
      </c>
      <c r="K421" s="1">
        <v>390</v>
      </c>
    </row>
    <row r="422" spans="1:11" ht="12" customHeight="1">
      <c r="A422" s="245" t="s">
        <v>790</v>
      </c>
      <c r="B422" s="244"/>
      <c r="C422" s="8" t="s">
        <v>791</v>
      </c>
      <c r="D422" s="242" t="s">
        <v>191</v>
      </c>
      <c r="E422" s="243"/>
      <c r="F422" s="243"/>
      <c r="G422" s="244"/>
      <c r="H422" s="8" t="s">
        <v>191</v>
      </c>
      <c r="I422" s="33" t="s">
        <v>1575</v>
      </c>
      <c r="J422" s="34">
        <v>40299</v>
      </c>
      <c r="K422" s="1">
        <v>391</v>
      </c>
    </row>
    <row r="423" spans="1:11" ht="12" customHeight="1">
      <c r="A423" s="360" t="s">
        <v>792</v>
      </c>
      <c r="B423" s="367"/>
      <c r="C423" s="6" t="s">
        <v>793</v>
      </c>
      <c r="D423" s="368" t="s">
        <v>137</v>
      </c>
      <c r="E423" s="276"/>
      <c r="F423" s="276"/>
      <c r="G423" s="367"/>
      <c r="H423" s="6" t="s">
        <v>137</v>
      </c>
      <c r="I423" s="33" t="s">
        <v>1576</v>
      </c>
      <c r="J423" s="34">
        <v>40299</v>
      </c>
      <c r="K423" s="1">
        <v>392</v>
      </c>
    </row>
    <row r="424" spans="1:11" ht="12" customHeight="1">
      <c r="A424" s="360" t="s">
        <v>794</v>
      </c>
      <c r="B424" s="367"/>
      <c r="C424" s="6" t="s">
        <v>795</v>
      </c>
      <c r="D424" s="368" t="s">
        <v>102</v>
      </c>
      <c r="E424" s="276"/>
      <c r="F424" s="276"/>
      <c r="G424" s="367"/>
      <c r="H424" s="6" t="s">
        <v>102</v>
      </c>
      <c r="I424" s="33" t="s">
        <v>1577</v>
      </c>
      <c r="J424" s="34">
        <v>40299</v>
      </c>
      <c r="K424" s="1">
        <v>393</v>
      </c>
    </row>
    <row r="425" spans="1:11" ht="12" customHeight="1">
      <c r="A425" s="360" t="s">
        <v>796</v>
      </c>
      <c r="B425" s="367"/>
      <c r="C425" s="6" t="s">
        <v>797</v>
      </c>
      <c r="D425" s="368" t="s">
        <v>238</v>
      </c>
      <c r="E425" s="276"/>
      <c r="F425" s="276"/>
      <c r="G425" s="367"/>
      <c r="H425" s="6" t="s">
        <v>238</v>
      </c>
      <c r="I425" s="33" t="s">
        <v>1578</v>
      </c>
      <c r="J425" s="34">
        <v>40299</v>
      </c>
      <c r="K425" s="1">
        <v>394</v>
      </c>
    </row>
    <row r="426" spans="1:11" ht="12" customHeight="1">
      <c r="A426" s="360" t="s">
        <v>798</v>
      </c>
      <c r="B426" s="367"/>
      <c r="C426" s="6" t="s">
        <v>799</v>
      </c>
      <c r="D426" s="368" t="s">
        <v>244</v>
      </c>
      <c r="E426" s="276"/>
      <c r="F426" s="276"/>
      <c r="G426" s="367"/>
      <c r="H426" s="6" t="s">
        <v>252</v>
      </c>
      <c r="I426" s="33" t="s">
        <v>1579</v>
      </c>
      <c r="J426" s="34">
        <v>40299</v>
      </c>
      <c r="K426" s="1">
        <v>395</v>
      </c>
    </row>
    <row r="427" spans="1:11" ht="12" customHeight="1">
      <c r="A427" s="360" t="s">
        <v>800</v>
      </c>
      <c r="B427" s="367"/>
      <c r="C427" s="6" t="s">
        <v>801</v>
      </c>
      <c r="D427" s="368" t="s">
        <v>217</v>
      </c>
      <c r="E427" s="276"/>
      <c r="F427" s="276"/>
      <c r="G427" s="367"/>
      <c r="H427" s="6" t="s">
        <v>217</v>
      </c>
      <c r="I427" s="33" t="s">
        <v>1580</v>
      </c>
      <c r="J427" s="34">
        <v>40299</v>
      </c>
      <c r="K427" s="1">
        <v>396</v>
      </c>
    </row>
    <row r="428" spans="1:11" ht="12" customHeight="1">
      <c r="A428" s="360" t="s">
        <v>802</v>
      </c>
      <c r="B428" s="367"/>
      <c r="C428" s="6" t="s">
        <v>803</v>
      </c>
      <c r="D428" s="368" t="s">
        <v>416</v>
      </c>
      <c r="E428" s="276"/>
      <c r="F428" s="276"/>
      <c r="G428" s="367"/>
      <c r="H428" s="6" t="s">
        <v>416</v>
      </c>
      <c r="I428" s="33" t="s">
        <v>1581</v>
      </c>
      <c r="J428" s="34">
        <v>40299</v>
      </c>
      <c r="K428" s="1">
        <v>397</v>
      </c>
    </row>
    <row r="429" spans="1:11" ht="12" customHeight="1">
      <c r="A429" s="360" t="s">
        <v>804</v>
      </c>
      <c r="B429" s="367"/>
      <c r="C429" s="7" t="s">
        <v>717</v>
      </c>
      <c r="D429" s="368" t="s">
        <v>128</v>
      </c>
      <c r="E429" s="276"/>
      <c r="F429" s="276"/>
      <c r="G429" s="367"/>
      <c r="H429" s="7" t="s">
        <v>128</v>
      </c>
      <c r="I429" s="33" t="s">
        <v>1582</v>
      </c>
      <c r="J429" s="34">
        <v>40299</v>
      </c>
      <c r="K429" s="1">
        <v>398</v>
      </c>
    </row>
    <row r="430" spans="1:11" ht="12" customHeight="1">
      <c r="A430" s="360" t="s">
        <v>805</v>
      </c>
      <c r="B430" s="367"/>
      <c r="C430" s="6" t="s">
        <v>806</v>
      </c>
      <c r="D430" s="368" t="s">
        <v>115</v>
      </c>
      <c r="E430" s="276"/>
      <c r="F430" s="276"/>
      <c r="G430" s="367"/>
      <c r="H430" s="6" t="s">
        <v>115</v>
      </c>
      <c r="I430" s="33" t="s">
        <v>1583</v>
      </c>
      <c r="J430" s="34">
        <v>40299</v>
      </c>
      <c r="K430" s="1">
        <v>399</v>
      </c>
    </row>
    <row r="431" spans="1:10" ht="14.25" customHeight="1">
      <c r="A431" s="208" t="s">
        <v>1269</v>
      </c>
      <c r="B431" s="367"/>
      <c r="C431" s="37">
        <v>5863.17</v>
      </c>
      <c r="D431" s="357" t="s">
        <v>807</v>
      </c>
      <c r="E431" s="276"/>
      <c r="F431" s="276"/>
      <c r="G431" s="367"/>
      <c r="H431" s="9" t="s">
        <v>240</v>
      </c>
      <c r="I431" s="33"/>
      <c r="J431" s="34"/>
    </row>
    <row r="432" spans="1:10" ht="13.5" customHeight="1">
      <c r="A432" s="81" t="s">
        <v>808</v>
      </c>
      <c r="B432" s="79"/>
      <c r="C432" s="79"/>
      <c r="D432" s="79"/>
      <c r="E432" s="79"/>
      <c r="F432" s="79"/>
      <c r="G432" s="79"/>
      <c r="H432" s="79"/>
      <c r="I432" s="79"/>
      <c r="J432" s="80"/>
    </row>
    <row r="433" spans="1:11" ht="12" customHeight="1">
      <c r="A433" s="366" t="s">
        <v>809</v>
      </c>
      <c r="B433" s="367"/>
      <c r="C433" s="3" t="s">
        <v>102</v>
      </c>
      <c r="D433" s="368" t="s">
        <v>72</v>
      </c>
      <c r="E433" s="369"/>
      <c r="F433" s="369"/>
      <c r="G433" s="354"/>
      <c r="H433" s="16" t="s">
        <v>72</v>
      </c>
      <c r="I433" s="33" t="s">
        <v>1584</v>
      </c>
      <c r="J433" s="34">
        <v>40299</v>
      </c>
      <c r="K433" s="1">
        <v>400</v>
      </c>
    </row>
    <row r="434" spans="1:11" ht="12" customHeight="1">
      <c r="A434" s="366" t="s">
        <v>810</v>
      </c>
      <c r="B434" s="367"/>
      <c r="C434" s="3" t="s">
        <v>811</v>
      </c>
      <c r="D434" s="368" t="s">
        <v>137</v>
      </c>
      <c r="E434" s="369"/>
      <c r="F434" s="369"/>
      <c r="G434" s="354"/>
      <c r="H434" s="16" t="s">
        <v>137</v>
      </c>
      <c r="I434" s="33" t="s">
        <v>1585</v>
      </c>
      <c r="J434" s="34">
        <v>40299</v>
      </c>
      <c r="K434" s="1">
        <v>401</v>
      </c>
    </row>
    <row r="435" spans="1:11" ht="12" customHeight="1">
      <c r="A435" s="366" t="s">
        <v>812</v>
      </c>
      <c r="B435" s="367"/>
      <c r="C435" s="3" t="s">
        <v>813</v>
      </c>
      <c r="D435" s="368" t="s">
        <v>78</v>
      </c>
      <c r="E435" s="369"/>
      <c r="F435" s="369"/>
      <c r="G435" s="354"/>
      <c r="H435" s="16" t="s">
        <v>78</v>
      </c>
      <c r="I435" s="33" t="s">
        <v>1586</v>
      </c>
      <c r="J435" s="34">
        <v>40299</v>
      </c>
      <c r="K435" s="1">
        <v>402</v>
      </c>
    </row>
    <row r="436" spans="1:11" ht="12" customHeight="1">
      <c r="A436" s="366" t="s">
        <v>814</v>
      </c>
      <c r="B436" s="367"/>
      <c r="C436" s="3" t="s">
        <v>815</v>
      </c>
      <c r="D436" s="368" t="s">
        <v>70</v>
      </c>
      <c r="E436" s="369"/>
      <c r="F436" s="369"/>
      <c r="G436" s="354"/>
      <c r="H436" s="16" t="s">
        <v>70</v>
      </c>
      <c r="I436" s="33" t="s">
        <v>1587</v>
      </c>
      <c r="J436" s="34">
        <v>40299</v>
      </c>
      <c r="K436" s="1">
        <v>403</v>
      </c>
    </row>
    <row r="437" spans="1:11" ht="12" customHeight="1">
      <c r="A437" s="366" t="s">
        <v>816</v>
      </c>
      <c r="B437" s="367"/>
      <c r="C437" s="3" t="s">
        <v>817</v>
      </c>
      <c r="D437" s="368" t="s">
        <v>78</v>
      </c>
      <c r="E437" s="369"/>
      <c r="F437" s="369"/>
      <c r="G437" s="354"/>
      <c r="H437" s="16" t="s">
        <v>78</v>
      </c>
      <c r="I437" s="33" t="s">
        <v>1588</v>
      </c>
      <c r="J437" s="34">
        <v>40299</v>
      </c>
      <c r="K437" s="1">
        <v>404</v>
      </c>
    </row>
    <row r="438" spans="1:11" ht="12" customHeight="1">
      <c r="A438" s="366" t="s">
        <v>818</v>
      </c>
      <c r="B438" s="367"/>
      <c r="C438" s="3" t="s">
        <v>819</v>
      </c>
      <c r="D438" s="368" t="s">
        <v>137</v>
      </c>
      <c r="E438" s="369"/>
      <c r="F438" s="369"/>
      <c r="G438" s="354"/>
      <c r="H438" s="16" t="s">
        <v>137</v>
      </c>
      <c r="I438" s="33" t="s">
        <v>1589</v>
      </c>
      <c r="J438" s="34">
        <v>40299</v>
      </c>
      <c r="K438" s="1">
        <v>405</v>
      </c>
    </row>
    <row r="439" spans="1:11" ht="12" customHeight="1">
      <c r="A439" s="366" t="s">
        <v>820</v>
      </c>
      <c r="B439" s="367"/>
      <c r="C439" s="3" t="s">
        <v>821</v>
      </c>
      <c r="D439" s="368" t="s">
        <v>64</v>
      </c>
      <c r="E439" s="276"/>
      <c r="F439" s="276"/>
      <c r="G439" s="209"/>
      <c r="H439" s="21" t="s">
        <v>64</v>
      </c>
      <c r="I439" s="33" t="s">
        <v>1590</v>
      </c>
      <c r="J439" s="34">
        <v>40299</v>
      </c>
      <c r="K439" s="1">
        <v>406</v>
      </c>
    </row>
    <row r="440" spans="1:11" ht="12" customHeight="1">
      <c r="A440" s="366" t="s">
        <v>822</v>
      </c>
      <c r="B440" s="209"/>
      <c r="C440" s="10" t="s">
        <v>823</v>
      </c>
      <c r="D440" s="368" t="s">
        <v>62</v>
      </c>
      <c r="E440" s="276"/>
      <c r="F440" s="276"/>
      <c r="G440" s="209"/>
      <c r="H440" s="22" t="s">
        <v>62</v>
      </c>
      <c r="I440" s="33" t="s">
        <v>1591</v>
      </c>
      <c r="J440" s="34">
        <v>40299</v>
      </c>
      <c r="K440" s="1">
        <v>407</v>
      </c>
    </row>
    <row r="441" spans="1:11" ht="12" customHeight="1">
      <c r="A441" s="366" t="s">
        <v>824</v>
      </c>
      <c r="B441" s="209"/>
      <c r="C441" s="11" t="s">
        <v>813</v>
      </c>
      <c r="D441" s="368" t="s">
        <v>209</v>
      </c>
      <c r="E441" s="276"/>
      <c r="F441" s="276"/>
      <c r="G441" s="209"/>
      <c r="H441" s="22" t="s">
        <v>209</v>
      </c>
      <c r="I441" s="33" t="s">
        <v>1592</v>
      </c>
      <c r="J441" s="34">
        <v>40299</v>
      </c>
      <c r="K441" s="1">
        <v>408</v>
      </c>
    </row>
    <row r="442" spans="1:11" ht="12" customHeight="1">
      <c r="A442" s="366" t="s">
        <v>825</v>
      </c>
      <c r="B442" s="209"/>
      <c r="C442" s="11" t="s">
        <v>826</v>
      </c>
      <c r="D442" s="368" t="s">
        <v>81</v>
      </c>
      <c r="E442" s="276"/>
      <c r="F442" s="276"/>
      <c r="G442" s="209"/>
      <c r="H442" s="22" t="s">
        <v>81</v>
      </c>
      <c r="I442" s="33" t="s">
        <v>1593</v>
      </c>
      <c r="J442" s="34">
        <v>40299</v>
      </c>
      <c r="K442" s="1">
        <v>409</v>
      </c>
    </row>
    <row r="443" spans="1:11" ht="12" customHeight="1">
      <c r="A443" s="366" t="s">
        <v>827</v>
      </c>
      <c r="B443" s="209"/>
      <c r="C443" s="11" t="s">
        <v>828</v>
      </c>
      <c r="D443" s="368" t="s">
        <v>59</v>
      </c>
      <c r="E443" s="276"/>
      <c r="F443" s="276"/>
      <c r="G443" s="209"/>
      <c r="H443" s="22" t="s">
        <v>59</v>
      </c>
      <c r="I443" s="33" t="s">
        <v>1594</v>
      </c>
      <c r="J443" s="34">
        <v>40299</v>
      </c>
      <c r="K443" s="1">
        <v>410</v>
      </c>
    </row>
    <row r="444" spans="1:11" ht="12" customHeight="1">
      <c r="A444" s="366" t="s">
        <v>829</v>
      </c>
      <c r="B444" s="209"/>
      <c r="C444" s="11" t="s">
        <v>811</v>
      </c>
      <c r="D444" s="368" t="s">
        <v>115</v>
      </c>
      <c r="E444" s="276"/>
      <c r="F444" s="276"/>
      <c r="G444" s="209"/>
      <c r="H444" s="22" t="s">
        <v>137</v>
      </c>
      <c r="I444" s="33" t="s">
        <v>1595</v>
      </c>
      <c r="J444" s="34">
        <v>40299</v>
      </c>
      <c r="K444" s="1">
        <v>411</v>
      </c>
    </row>
    <row r="445" spans="1:11" ht="12" customHeight="1">
      <c r="A445" s="366" t="s">
        <v>830</v>
      </c>
      <c r="B445" s="209"/>
      <c r="C445" s="11" t="s">
        <v>831</v>
      </c>
      <c r="D445" s="368" t="s">
        <v>56</v>
      </c>
      <c r="E445" s="276"/>
      <c r="F445" s="276"/>
      <c r="G445" s="209"/>
      <c r="H445" s="22" t="s">
        <v>56</v>
      </c>
      <c r="I445" s="33" t="s">
        <v>1625</v>
      </c>
      <c r="J445" s="34">
        <v>40299</v>
      </c>
      <c r="K445" s="1">
        <v>412</v>
      </c>
    </row>
    <row r="446" spans="1:11" ht="12" customHeight="1">
      <c r="A446" s="366" t="s">
        <v>832</v>
      </c>
      <c r="B446" s="209"/>
      <c r="C446" s="11" t="s">
        <v>833</v>
      </c>
      <c r="D446" s="368" t="s">
        <v>117</v>
      </c>
      <c r="E446" s="276"/>
      <c r="F446" s="276"/>
      <c r="G446" s="209"/>
      <c r="H446" s="22" t="s">
        <v>117</v>
      </c>
      <c r="I446" s="33" t="s">
        <v>1626</v>
      </c>
      <c r="J446" s="34">
        <v>40299</v>
      </c>
      <c r="K446" s="1">
        <v>413</v>
      </c>
    </row>
    <row r="447" spans="1:11" ht="12" customHeight="1">
      <c r="A447" s="366" t="s">
        <v>834</v>
      </c>
      <c r="B447" s="209"/>
      <c r="C447" s="11" t="s">
        <v>835</v>
      </c>
      <c r="D447" s="368" t="s">
        <v>72</v>
      </c>
      <c r="E447" s="276"/>
      <c r="F447" s="276"/>
      <c r="G447" s="209"/>
      <c r="H447" s="22" t="s">
        <v>56</v>
      </c>
      <c r="I447" s="33" t="s">
        <v>1627</v>
      </c>
      <c r="J447" s="34">
        <v>40299</v>
      </c>
      <c r="K447" s="1">
        <v>414</v>
      </c>
    </row>
    <row r="448" spans="1:11" ht="12" customHeight="1">
      <c r="A448" s="366" t="s">
        <v>836</v>
      </c>
      <c r="B448" s="209"/>
      <c r="C448" s="11" t="s">
        <v>837</v>
      </c>
      <c r="D448" s="368" t="s">
        <v>137</v>
      </c>
      <c r="E448" s="276"/>
      <c r="F448" s="276"/>
      <c r="G448" s="209"/>
      <c r="H448" s="22" t="s">
        <v>137</v>
      </c>
      <c r="I448" s="33" t="s">
        <v>1628</v>
      </c>
      <c r="J448" s="34">
        <v>40299</v>
      </c>
      <c r="K448" s="1">
        <v>415</v>
      </c>
    </row>
    <row r="449" spans="1:11" ht="12" customHeight="1">
      <c r="A449" s="366" t="s">
        <v>838</v>
      </c>
      <c r="B449" s="209"/>
      <c r="C449" s="11" t="s">
        <v>839</v>
      </c>
      <c r="D449" s="368" t="s">
        <v>53</v>
      </c>
      <c r="E449" s="276"/>
      <c r="F449" s="276"/>
      <c r="G449" s="209"/>
      <c r="H449" s="22" t="s">
        <v>53</v>
      </c>
      <c r="I449" s="33" t="s">
        <v>1603</v>
      </c>
      <c r="J449" s="34">
        <v>40299</v>
      </c>
      <c r="K449" s="1">
        <v>416</v>
      </c>
    </row>
    <row r="450" spans="1:11" ht="12" customHeight="1">
      <c r="A450" s="366" t="s">
        <v>840</v>
      </c>
      <c r="B450" s="209"/>
      <c r="C450" s="11" t="s">
        <v>841</v>
      </c>
      <c r="D450" s="368" t="s">
        <v>53</v>
      </c>
      <c r="E450" s="276"/>
      <c r="F450" s="276"/>
      <c r="G450" s="209"/>
      <c r="H450" s="22" t="s">
        <v>53</v>
      </c>
      <c r="I450" s="33" t="s">
        <v>1604</v>
      </c>
      <c r="J450" s="34">
        <v>40299</v>
      </c>
      <c r="K450" s="1">
        <v>417</v>
      </c>
    </row>
    <row r="451" spans="1:11" ht="12" customHeight="1">
      <c r="A451" s="366" t="s">
        <v>842</v>
      </c>
      <c r="B451" s="209"/>
      <c r="C451" s="11" t="s">
        <v>843</v>
      </c>
      <c r="D451" s="368" t="s">
        <v>143</v>
      </c>
      <c r="E451" s="276"/>
      <c r="F451" s="276"/>
      <c r="G451" s="209"/>
      <c r="H451" s="22" t="s">
        <v>143</v>
      </c>
      <c r="I451" s="33" t="s">
        <v>1605</v>
      </c>
      <c r="J451" s="34">
        <v>40299</v>
      </c>
      <c r="K451" s="1">
        <v>418</v>
      </c>
    </row>
    <row r="452" spans="1:11" ht="12" customHeight="1">
      <c r="A452" s="366" t="s">
        <v>844</v>
      </c>
      <c r="B452" s="209"/>
      <c r="C452" s="11" t="s">
        <v>845</v>
      </c>
      <c r="D452" s="368" t="s">
        <v>74</v>
      </c>
      <c r="E452" s="276"/>
      <c r="F452" s="276"/>
      <c r="G452" s="209"/>
      <c r="H452" s="22" t="s">
        <v>74</v>
      </c>
      <c r="I452" s="33" t="s">
        <v>1606</v>
      </c>
      <c r="J452" s="34">
        <v>40299</v>
      </c>
      <c r="K452" s="1">
        <v>419</v>
      </c>
    </row>
    <row r="453" spans="1:11" ht="12" customHeight="1">
      <c r="A453" s="366" t="s">
        <v>846</v>
      </c>
      <c r="B453" s="209"/>
      <c r="C453" s="11" t="s">
        <v>847</v>
      </c>
      <c r="D453" s="368" t="s">
        <v>68</v>
      </c>
      <c r="E453" s="276"/>
      <c r="F453" s="276"/>
      <c r="G453" s="209"/>
      <c r="H453" s="22" t="s">
        <v>68</v>
      </c>
      <c r="I453" s="33" t="s">
        <v>1607</v>
      </c>
      <c r="J453" s="34">
        <v>40299</v>
      </c>
      <c r="K453" s="1">
        <v>420</v>
      </c>
    </row>
    <row r="454" spans="1:11" ht="12" customHeight="1">
      <c r="A454" s="366" t="s">
        <v>848</v>
      </c>
      <c r="B454" s="209"/>
      <c r="C454" s="11" t="s">
        <v>286</v>
      </c>
      <c r="D454" s="368" t="s">
        <v>68</v>
      </c>
      <c r="E454" s="276"/>
      <c r="F454" s="276"/>
      <c r="G454" s="209"/>
      <c r="H454" s="22" t="s">
        <v>81</v>
      </c>
      <c r="I454" s="33" t="s">
        <v>1608</v>
      </c>
      <c r="J454" s="34">
        <v>40299</v>
      </c>
      <c r="K454" s="1">
        <v>421</v>
      </c>
    </row>
    <row r="455" spans="1:11" ht="12" customHeight="1">
      <c r="A455" s="366" t="s">
        <v>849</v>
      </c>
      <c r="B455" s="209"/>
      <c r="C455" s="11" t="s">
        <v>850</v>
      </c>
      <c r="D455" s="368" t="s">
        <v>141</v>
      </c>
      <c r="E455" s="276"/>
      <c r="F455" s="276"/>
      <c r="G455" s="209"/>
      <c r="H455" s="22" t="s">
        <v>141</v>
      </c>
      <c r="I455" s="33" t="s">
        <v>1609</v>
      </c>
      <c r="J455" s="34">
        <v>40299</v>
      </c>
      <c r="K455" s="1">
        <v>422</v>
      </c>
    </row>
    <row r="456" spans="1:11" ht="12" customHeight="1">
      <c r="A456" s="366" t="s">
        <v>851</v>
      </c>
      <c r="B456" s="209"/>
      <c r="C456" s="11" t="s">
        <v>852</v>
      </c>
      <c r="D456" s="368" t="s">
        <v>87</v>
      </c>
      <c r="E456" s="276"/>
      <c r="F456" s="276"/>
      <c r="G456" s="209"/>
      <c r="H456" s="22" t="s">
        <v>87</v>
      </c>
      <c r="I456" s="33" t="s">
        <v>1610</v>
      </c>
      <c r="J456" s="34">
        <v>40299</v>
      </c>
      <c r="K456" s="1">
        <v>423</v>
      </c>
    </row>
    <row r="457" spans="1:11" ht="12" customHeight="1">
      <c r="A457" s="366" t="s">
        <v>853</v>
      </c>
      <c r="B457" s="209"/>
      <c r="C457" s="11" t="s">
        <v>854</v>
      </c>
      <c r="D457" s="368" t="s">
        <v>855</v>
      </c>
      <c r="E457" s="276"/>
      <c r="F457" s="276"/>
      <c r="G457" s="209"/>
      <c r="H457" s="22" t="s">
        <v>856</v>
      </c>
      <c r="I457" s="33" t="s">
        <v>1596</v>
      </c>
      <c r="J457" s="34">
        <v>40299</v>
      </c>
      <c r="K457" s="1">
        <v>424</v>
      </c>
    </row>
    <row r="458" spans="1:11" ht="12" customHeight="1">
      <c r="A458" s="366" t="s">
        <v>857</v>
      </c>
      <c r="B458" s="209"/>
      <c r="C458" s="11" t="s">
        <v>858</v>
      </c>
      <c r="D458" s="368" t="s">
        <v>147</v>
      </c>
      <c r="E458" s="276"/>
      <c r="F458" s="276"/>
      <c r="G458" s="209"/>
      <c r="H458" s="22" t="s">
        <v>147</v>
      </c>
      <c r="I458" s="33" t="s">
        <v>1611</v>
      </c>
      <c r="J458" s="34">
        <v>40299</v>
      </c>
      <c r="K458" s="1">
        <v>425</v>
      </c>
    </row>
    <row r="459" spans="1:11" ht="12" customHeight="1">
      <c r="A459" s="366" t="s">
        <v>859</v>
      </c>
      <c r="B459" s="209"/>
      <c r="C459" s="11" t="s">
        <v>576</v>
      </c>
      <c r="D459" s="368" t="s">
        <v>70</v>
      </c>
      <c r="E459" s="276"/>
      <c r="F459" s="276"/>
      <c r="G459" s="209"/>
      <c r="H459" s="22" t="s">
        <v>70</v>
      </c>
      <c r="I459" s="33" t="s">
        <v>1612</v>
      </c>
      <c r="J459" s="34">
        <v>40299</v>
      </c>
      <c r="K459" s="1">
        <v>426</v>
      </c>
    </row>
    <row r="460" spans="1:11" ht="12" customHeight="1">
      <c r="A460" s="366" t="s">
        <v>860</v>
      </c>
      <c r="B460" s="209"/>
      <c r="C460" s="11" t="s">
        <v>667</v>
      </c>
      <c r="D460" s="368" t="s">
        <v>68</v>
      </c>
      <c r="E460" s="276"/>
      <c r="F460" s="276"/>
      <c r="G460" s="209"/>
      <c r="H460" s="22" t="s">
        <v>68</v>
      </c>
      <c r="I460" s="33" t="s">
        <v>1613</v>
      </c>
      <c r="J460" s="34">
        <v>40299</v>
      </c>
      <c r="K460" s="1">
        <v>427</v>
      </c>
    </row>
    <row r="461" spans="1:11" ht="12" customHeight="1">
      <c r="A461" s="366" t="s">
        <v>861</v>
      </c>
      <c r="B461" s="209"/>
      <c r="C461" s="11" t="s">
        <v>862</v>
      </c>
      <c r="D461" s="368" t="s">
        <v>863</v>
      </c>
      <c r="E461" s="276"/>
      <c r="F461" s="276"/>
      <c r="G461" s="209"/>
      <c r="H461" s="22" t="s">
        <v>864</v>
      </c>
      <c r="I461" s="33" t="s">
        <v>1597</v>
      </c>
      <c r="J461" s="34">
        <v>40299</v>
      </c>
      <c r="K461" s="1">
        <v>428</v>
      </c>
    </row>
    <row r="462" spans="1:11" ht="12" customHeight="1">
      <c r="A462" s="366" t="s">
        <v>865</v>
      </c>
      <c r="B462" s="209"/>
      <c r="C462" s="11" t="s">
        <v>866</v>
      </c>
      <c r="D462" s="368" t="s">
        <v>867</v>
      </c>
      <c r="E462" s="276"/>
      <c r="F462" s="276"/>
      <c r="G462" s="209"/>
      <c r="H462" s="22" t="s">
        <v>868</v>
      </c>
      <c r="I462" s="33" t="s">
        <v>1598</v>
      </c>
      <c r="J462" s="34">
        <v>40299</v>
      </c>
      <c r="K462" s="1">
        <v>429</v>
      </c>
    </row>
    <row r="463" spans="1:11" ht="12" customHeight="1">
      <c r="A463" s="366" t="s">
        <v>869</v>
      </c>
      <c r="B463" s="209"/>
      <c r="C463" s="11" t="s">
        <v>870</v>
      </c>
      <c r="D463" s="368" t="s">
        <v>81</v>
      </c>
      <c r="E463" s="276"/>
      <c r="F463" s="276"/>
      <c r="G463" s="209"/>
      <c r="H463" s="22" t="s">
        <v>81</v>
      </c>
      <c r="I463" s="33" t="s">
        <v>1599</v>
      </c>
      <c r="J463" s="34">
        <v>40299</v>
      </c>
      <c r="K463" s="1">
        <v>430</v>
      </c>
    </row>
    <row r="464" spans="1:11" ht="12" customHeight="1">
      <c r="A464" s="366" t="s">
        <v>871</v>
      </c>
      <c r="B464" s="209"/>
      <c r="C464" s="11" t="s">
        <v>872</v>
      </c>
      <c r="D464" s="368" t="s">
        <v>117</v>
      </c>
      <c r="E464" s="276"/>
      <c r="F464" s="276"/>
      <c r="G464" s="209"/>
      <c r="H464" s="22" t="s">
        <v>117</v>
      </c>
      <c r="I464" s="33" t="s">
        <v>1600</v>
      </c>
      <c r="J464" s="34">
        <v>40299</v>
      </c>
      <c r="K464" s="1">
        <v>431</v>
      </c>
    </row>
    <row r="465" spans="1:11" ht="12" customHeight="1">
      <c r="A465" s="366" t="s">
        <v>873</v>
      </c>
      <c r="B465" s="209"/>
      <c r="C465" s="10" t="s">
        <v>874</v>
      </c>
      <c r="D465" s="368" t="s">
        <v>84</v>
      </c>
      <c r="E465" s="276"/>
      <c r="F465" s="276"/>
      <c r="G465" s="209"/>
      <c r="H465" s="21" t="s">
        <v>212</v>
      </c>
      <c r="I465" s="33" t="s">
        <v>1601</v>
      </c>
      <c r="J465" s="34">
        <v>40299</v>
      </c>
      <c r="K465" s="1">
        <v>432</v>
      </c>
    </row>
    <row r="466" spans="1:11" ht="12" customHeight="1">
      <c r="A466" s="366" t="s">
        <v>875</v>
      </c>
      <c r="B466" s="209"/>
      <c r="C466" s="11" t="s">
        <v>876</v>
      </c>
      <c r="D466" s="368" t="s">
        <v>117</v>
      </c>
      <c r="E466" s="276"/>
      <c r="F466" s="276"/>
      <c r="G466" s="209"/>
      <c r="H466" s="22" t="s">
        <v>117</v>
      </c>
      <c r="I466" s="33" t="s">
        <v>1602</v>
      </c>
      <c r="J466" s="34">
        <v>40299</v>
      </c>
      <c r="K466" s="1">
        <v>433</v>
      </c>
    </row>
    <row r="467" spans="1:11" ht="12" customHeight="1">
      <c r="A467" s="366" t="s">
        <v>877</v>
      </c>
      <c r="B467" s="209"/>
      <c r="C467" s="11" t="s">
        <v>878</v>
      </c>
      <c r="D467" s="368" t="s">
        <v>879</v>
      </c>
      <c r="E467" s="276"/>
      <c r="F467" s="276"/>
      <c r="G467" s="209"/>
      <c r="H467" s="22" t="s">
        <v>880</v>
      </c>
      <c r="I467" s="33" t="s">
        <v>1614</v>
      </c>
      <c r="J467" s="34">
        <v>40299</v>
      </c>
      <c r="K467" s="1">
        <v>434</v>
      </c>
    </row>
    <row r="468" spans="1:11" ht="12" customHeight="1">
      <c r="A468" s="366" t="s">
        <v>881</v>
      </c>
      <c r="B468" s="209"/>
      <c r="C468" s="11" t="s">
        <v>882</v>
      </c>
      <c r="D468" s="368" t="s">
        <v>115</v>
      </c>
      <c r="E468" s="276"/>
      <c r="F468" s="276"/>
      <c r="G468" s="209"/>
      <c r="H468" s="22" t="s">
        <v>115</v>
      </c>
      <c r="I468" s="33" t="s">
        <v>1615</v>
      </c>
      <c r="J468" s="34">
        <v>40299</v>
      </c>
      <c r="K468" s="1">
        <v>435</v>
      </c>
    </row>
    <row r="469" spans="1:11" ht="12" customHeight="1">
      <c r="A469" s="366" t="s">
        <v>883</v>
      </c>
      <c r="B469" s="209"/>
      <c r="C469" s="11" t="s">
        <v>884</v>
      </c>
      <c r="D469" s="368" t="s">
        <v>72</v>
      </c>
      <c r="E469" s="276"/>
      <c r="F469" s="276"/>
      <c r="G469" s="209"/>
      <c r="H469" s="22" t="s">
        <v>72</v>
      </c>
      <c r="I469" s="33" t="s">
        <v>1616</v>
      </c>
      <c r="J469" s="34">
        <v>40299</v>
      </c>
      <c r="K469" s="1">
        <v>436</v>
      </c>
    </row>
    <row r="470" spans="1:11" ht="12" customHeight="1">
      <c r="A470" s="366" t="s">
        <v>885</v>
      </c>
      <c r="B470" s="209"/>
      <c r="C470" s="11" t="s">
        <v>886</v>
      </c>
      <c r="D470" s="368" t="s">
        <v>117</v>
      </c>
      <c r="E470" s="276"/>
      <c r="F470" s="276"/>
      <c r="G470" s="209"/>
      <c r="H470" s="22" t="s">
        <v>117</v>
      </c>
      <c r="I470" s="33" t="s">
        <v>1617</v>
      </c>
      <c r="J470" s="34">
        <v>40299</v>
      </c>
      <c r="K470" s="1">
        <v>437</v>
      </c>
    </row>
    <row r="471" spans="1:11" ht="12" customHeight="1">
      <c r="A471" s="366" t="s">
        <v>887</v>
      </c>
      <c r="B471" s="209"/>
      <c r="C471" s="11" t="s">
        <v>888</v>
      </c>
      <c r="D471" s="368" t="s">
        <v>115</v>
      </c>
      <c r="E471" s="276"/>
      <c r="F471" s="276"/>
      <c r="G471" s="209"/>
      <c r="H471" s="22" t="s">
        <v>115</v>
      </c>
      <c r="I471" s="33" t="s">
        <v>1618</v>
      </c>
      <c r="J471" s="34">
        <v>40299</v>
      </c>
      <c r="K471" s="1">
        <v>438</v>
      </c>
    </row>
    <row r="472" spans="1:11" ht="12" customHeight="1">
      <c r="A472" s="366" t="s">
        <v>889</v>
      </c>
      <c r="B472" s="209"/>
      <c r="C472" s="11" t="s">
        <v>890</v>
      </c>
      <c r="D472" s="368" t="s">
        <v>55</v>
      </c>
      <c r="E472" s="276"/>
      <c r="F472" s="276"/>
      <c r="G472" s="209"/>
      <c r="H472" s="22" t="s">
        <v>55</v>
      </c>
      <c r="I472" s="33" t="s">
        <v>1619</v>
      </c>
      <c r="J472" s="34">
        <v>40299</v>
      </c>
      <c r="K472" s="1">
        <v>439</v>
      </c>
    </row>
    <row r="473" spans="1:11" ht="12" customHeight="1">
      <c r="A473" s="366" t="s">
        <v>891</v>
      </c>
      <c r="B473" s="209"/>
      <c r="C473" s="11" t="s">
        <v>656</v>
      </c>
      <c r="D473" s="368" t="s">
        <v>137</v>
      </c>
      <c r="E473" s="276"/>
      <c r="F473" s="276"/>
      <c r="G473" s="209"/>
      <c r="H473" s="22" t="s">
        <v>137</v>
      </c>
      <c r="I473" s="33" t="s">
        <v>1620</v>
      </c>
      <c r="J473" s="34">
        <v>40299</v>
      </c>
      <c r="K473" s="1">
        <v>440</v>
      </c>
    </row>
    <row r="474" spans="1:11" ht="28.5" customHeight="1">
      <c r="A474" s="366" t="s">
        <v>892</v>
      </c>
      <c r="B474" s="209"/>
      <c r="C474" s="11" t="s">
        <v>893</v>
      </c>
      <c r="D474" s="368" t="s">
        <v>894</v>
      </c>
      <c r="E474" s="276"/>
      <c r="F474" s="276"/>
      <c r="G474" s="209"/>
      <c r="H474" s="22" t="s">
        <v>111</v>
      </c>
      <c r="I474" s="33" t="s">
        <v>1621</v>
      </c>
      <c r="J474" s="34">
        <v>40299</v>
      </c>
      <c r="K474" s="1">
        <v>441</v>
      </c>
    </row>
    <row r="475" spans="1:11" ht="27" customHeight="1">
      <c r="A475" s="366" t="s">
        <v>895</v>
      </c>
      <c r="B475" s="209"/>
      <c r="C475" s="11" t="s">
        <v>896</v>
      </c>
      <c r="D475" s="368" t="s">
        <v>897</v>
      </c>
      <c r="E475" s="276"/>
      <c r="F475" s="276"/>
      <c r="G475" s="209"/>
      <c r="H475" s="22" t="s">
        <v>898</v>
      </c>
      <c r="I475" s="33" t="s">
        <v>1621</v>
      </c>
      <c r="J475" s="34">
        <v>40299</v>
      </c>
      <c r="K475" s="1">
        <v>442</v>
      </c>
    </row>
    <row r="476" spans="1:11" ht="27.75" customHeight="1">
      <c r="A476" s="366" t="s">
        <v>899</v>
      </c>
      <c r="B476" s="209"/>
      <c r="C476" s="11" t="s">
        <v>900</v>
      </c>
      <c r="D476" s="368" t="s">
        <v>94</v>
      </c>
      <c r="E476" s="276"/>
      <c r="F476" s="276"/>
      <c r="G476" s="209"/>
      <c r="H476" s="22" t="s">
        <v>670</v>
      </c>
      <c r="I476" s="33" t="s">
        <v>1621</v>
      </c>
      <c r="J476" s="34">
        <v>40299</v>
      </c>
      <c r="K476" s="1">
        <v>443</v>
      </c>
    </row>
    <row r="477" spans="1:11" ht="26.25" customHeight="1">
      <c r="A477" s="366" t="s">
        <v>901</v>
      </c>
      <c r="B477" s="209"/>
      <c r="C477" s="11" t="s">
        <v>902</v>
      </c>
      <c r="D477" s="368" t="s">
        <v>653</v>
      </c>
      <c r="E477" s="276"/>
      <c r="F477" s="276"/>
      <c r="G477" s="209"/>
      <c r="H477" s="22" t="s">
        <v>653</v>
      </c>
      <c r="I477" s="33" t="s">
        <v>1621</v>
      </c>
      <c r="J477" s="34">
        <v>40299</v>
      </c>
      <c r="K477" s="1">
        <v>444</v>
      </c>
    </row>
    <row r="478" spans="1:11" ht="12" customHeight="1">
      <c r="A478" s="366" t="s">
        <v>903</v>
      </c>
      <c r="B478" s="209"/>
      <c r="C478" s="11" t="s">
        <v>904</v>
      </c>
      <c r="D478" s="368" t="s">
        <v>212</v>
      </c>
      <c r="E478" s="276"/>
      <c r="F478" s="276"/>
      <c r="G478" s="209"/>
      <c r="H478" s="22" t="s">
        <v>212</v>
      </c>
      <c r="I478" s="33" t="s">
        <v>1622</v>
      </c>
      <c r="J478" s="34">
        <v>40299</v>
      </c>
      <c r="K478" s="1">
        <v>445</v>
      </c>
    </row>
    <row r="479" spans="1:11" ht="30.75" customHeight="1">
      <c r="A479" s="366" t="s">
        <v>905</v>
      </c>
      <c r="B479" s="209"/>
      <c r="C479" s="11" t="s">
        <v>906</v>
      </c>
      <c r="D479" s="368" t="s">
        <v>194</v>
      </c>
      <c r="E479" s="276"/>
      <c r="F479" s="276"/>
      <c r="G479" s="209"/>
      <c r="H479" s="22" t="s">
        <v>894</v>
      </c>
      <c r="I479" s="33" t="s">
        <v>1621</v>
      </c>
      <c r="J479" s="34">
        <v>40299</v>
      </c>
      <c r="K479" s="1">
        <v>446</v>
      </c>
    </row>
    <row r="480" spans="1:11" ht="26.25" customHeight="1">
      <c r="A480" s="366" t="s">
        <v>907</v>
      </c>
      <c r="B480" s="209"/>
      <c r="C480" s="11" t="s">
        <v>908</v>
      </c>
      <c r="D480" s="368" t="s">
        <v>184</v>
      </c>
      <c r="E480" s="276"/>
      <c r="F480" s="276"/>
      <c r="G480" s="209"/>
      <c r="H480" s="22" t="s">
        <v>164</v>
      </c>
      <c r="I480" s="33" t="s">
        <v>1621</v>
      </c>
      <c r="J480" s="34">
        <v>40299</v>
      </c>
      <c r="K480" s="1">
        <v>447</v>
      </c>
    </row>
    <row r="481" spans="1:11" ht="27" customHeight="1">
      <c r="A481" s="366" t="s">
        <v>909</v>
      </c>
      <c r="B481" s="209"/>
      <c r="C481" s="11" t="s">
        <v>910</v>
      </c>
      <c r="D481" s="368" t="s">
        <v>238</v>
      </c>
      <c r="E481" s="276"/>
      <c r="F481" s="276"/>
      <c r="G481" s="209"/>
      <c r="H481" s="22" t="s">
        <v>244</v>
      </c>
      <c r="I481" s="33" t="s">
        <v>1621</v>
      </c>
      <c r="J481" s="34">
        <v>40299</v>
      </c>
      <c r="K481" s="1">
        <v>448</v>
      </c>
    </row>
    <row r="482" spans="1:11" ht="26.25" customHeight="1">
      <c r="A482" s="366" t="s">
        <v>911</v>
      </c>
      <c r="B482" s="209"/>
      <c r="C482" s="11" t="s">
        <v>912</v>
      </c>
      <c r="D482" s="368" t="s">
        <v>272</v>
      </c>
      <c r="E482" s="276"/>
      <c r="F482" s="276"/>
      <c r="G482" s="209"/>
      <c r="H482" s="22" t="s">
        <v>272</v>
      </c>
      <c r="I482" s="33" t="s">
        <v>1621</v>
      </c>
      <c r="J482" s="34">
        <v>40299</v>
      </c>
      <c r="K482" s="1">
        <v>449</v>
      </c>
    </row>
    <row r="483" spans="1:11" ht="24.75" customHeight="1">
      <c r="A483" s="366" t="s">
        <v>913</v>
      </c>
      <c r="B483" s="209"/>
      <c r="C483" s="11" t="s">
        <v>914</v>
      </c>
      <c r="D483" s="368" t="s">
        <v>245</v>
      </c>
      <c r="E483" s="276"/>
      <c r="F483" s="276"/>
      <c r="G483" s="209"/>
      <c r="H483" s="22" t="s">
        <v>248</v>
      </c>
      <c r="I483" s="33" t="s">
        <v>1621</v>
      </c>
      <c r="J483" s="34">
        <v>40299</v>
      </c>
      <c r="K483" s="1">
        <v>450</v>
      </c>
    </row>
    <row r="484" spans="1:11" ht="26.25" customHeight="1">
      <c r="A484" s="366" t="s">
        <v>915</v>
      </c>
      <c r="B484" s="209"/>
      <c r="C484" s="11" t="s">
        <v>916</v>
      </c>
      <c r="D484" s="368" t="s">
        <v>220</v>
      </c>
      <c r="E484" s="276"/>
      <c r="F484" s="276"/>
      <c r="G484" s="209"/>
      <c r="H484" s="22" t="s">
        <v>220</v>
      </c>
      <c r="I484" s="33" t="s">
        <v>1621</v>
      </c>
      <c r="J484" s="34">
        <v>40299</v>
      </c>
      <c r="K484" s="1">
        <v>451</v>
      </c>
    </row>
    <row r="485" spans="1:11" ht="24.75" customHeight="1">
      <c r="A485" s="366" t="s">
        <v>917</v>
      </c>
      <c r="B485" s="209"/>
      <c r="C485" s="11" t="s">
        <v>277</v>
      </c>
      <c r="D485" s="368" t="s">
        <v>252</v>
      </c>
      <c r="E485" s="276"/>
      <c r="F485" s="276"/>
      <c r="G485" s="209"/>
      <c r="H485" s="22" t="s">
        <v>252</v>
      </c>
      <c r="I485" s="33" t="s">
        <v>1621</v>
      </c>
      <c r="J485" s="34">
        <v>40299</v>
      </c>
      <c r="K485" s="1">
        <v>452</v>
      </c>
    </row>
    <row r="486" spans="1:11" ht="29.25" customHeight="1">
      <c r="A486" s="366" t="s">
        <v>918</v>
      </c>
      <c r="B486" s="209"/>
      <c r="C486" s="11" t="s">
        <v>919</v>
      </c>
      <c r="D486" s="368" t="s">
        <v>220</v>
      </c>
      <c r="E486" s="276"/>
      <c r="F486" s="276"/>
      <c r="G486" s="209"/>
      <c r="H486" s="22" t="s">
        <v>220</v>
      </c>
      <c r="I486" s="33" t="s">
        <v>1621</v>
      </c>
      <c r="J486" s="34">
        <v>40299</v>
      </c>
      <c r="K486" s="1">
        <v>453</v>
      </c>
    </row>
    <row r="487" spans="1:11" ht="12" customHeight="1">
      <c r="A487" s="366" t="s">
        <v>920</v>
      </c>
      <c r="B487" s="209"/>
      <c r="C487" s="11" t="s">
        <v>921</v>
      </c>
      <c r="D487" s="368" t="s">
        <v>218</v>
      </c>
      <c r="E487" s="276"/>
      <c r="F487" s="276"/>
      <c r="G487" s="209"/>
      <c r="H487" s="22" t="s">
        <v>218</v>
      </c>
      <c r="I487" s="33" t="s">
        <v>1623</v>
      </c>
      <c r="J487" s="34">
        <v>40299</v>
      </c>
      <c r="K487" s="1">
        <v>454</v>
      </c>
    </row>
    <row r="488" spans="1:11" ht="12" customHeight="1">
      <c r="A488" s="366" t="s">
        <v>922</v>
      </c>
      <c r="B488" s="209"/>
      <c r="C488" s="11" t="s">
        <v>923</v>
      </c>
      <c r="D488" s="368" t="s">
        <v>81</v>
      </c>
      <c r="E488" s="276"/>
      <c r="F488" s="276"/>
      <c r="G488" s="209"/>
      <c r="H488" s="22" t="s">
        <v>70</v>
      </c>
      <c r="I488" s="33" t="s">
        <v>1624</v>
      </c>
      <c r="J488" s="34">
        <v>40299</v>
      </c>
      <c r="K488" s="1">
        <v>455</v>
      </c>
    </row>
    <row r="489" spans="1:11" ht="12" customHeight="1">
      <c r="A489" s="366" t="s">
        <v>924</v>
      </c>
      <c r="B489" s="209"/>
      <c r="C489" s="11" t="s">
        <v>925</v>
      </c>
      <c r="D489" s="368" t="s">
        <v>291</v>
      </c>
      <c r="E489" s="276"/>
      <c r="F489" s="276"/>
      <c r="G489" s="209"/>
      <c r="H489" s="22" t="s">
        <v>667</v>
      </c>
      <c r="I489" s="33" t="s">
        <v>1629</v>
      </c>
      <c r="J489" s="34">
        <v>40299</v>
      </c>
      <c r="K489" s="1">
        <v>456</v>
      </c>
    </row>
    <row r="490" spans="1:11" ht="11.25" customHeight="1">
      <c r="A490" s="366" t="s">
        <v>926</v>
      </c>
      <c r="B490" s="209"/>
      <c r="C490" s="11" t="s">
        <v>927</v>
      </c>
      <c r="D490" s="368" t="s">
        <v>928</v>
      </c>
      <c r="E490" s="369"/>
      <c r="F490" s="369"/>
      <c r="G490" s="354"/>
      <c r="H490" s="20" t="s">
        <v>149</v>
      </c>
      <c r="I490" s="33" t="s">
        <v>1630</v>
      </c>
      <c r="J490" s="34">
        <v>40299</v>
      </c>
      <c r="K490" s="1">
        <v>457</v>
      </c>
    </row>
    <row r="491" spans="1:11" ht="12" customHeight="1">
      <c r="A491" s="366" t="s">
        <v>929</v>
      </c>
      <c r="B491" s="367"/>
      <c r="C491" s="4" t="s">
        <v>930</v>
      </c>
      <c r="D491" s="368" t="s">
        <v>53</v>
      </c>
      <c r="E491" s="369"/>
      <c r="F491" s="369"/>
      <c r="G491" s="354"/>
      <c r="H491" s="16" t="s">
        <v>53</v>
      </c>
      <c r="I491" s="33" t="s">
        <v>1631</v>
      </c>
      <c r="J491" s="34">
        <v>40299</v>
      </c>
      <c r="K491" s="1">
        <v>458</v>
      </c>
    </row>
    <row r="492" spans="1:11" ht="12" customHeight="1">
      <c r="A492" s="366" t="s">
        <v>931</v>
      </c>
      <c r="B492" s="367"/>
      <c r="C492" s="3" t="s">
        <v>932</v>
      </c>
      <c r="D492" s="368" t="s">
        <v>115</v>
      </c>
      <c r="E492" s="369"/>
      <c r="F492" s="369"/>
      <c r="G492" s="354"/>
      <c r="H492" s="16" t="s">
        <v>115</v>
      </c>
      <c r="I492" s="33" t="s">
        <v>1632</v>
      </c>
      <c r="J492" s="34">
        <v>40299</v>
      </c>
      <c r="K492" s="1">
        <v>459</v>
      </c>
    </row>
    <row r="493" spans="1:11" ht="14.25" customHeight="1">
      <c r="A493" s="366" t="s">
        <v>933</v>
      </c>
      <c r="B493" s="367"/>
      <c r="C493" s="3" t="s">
        <v>934</v>
      </c>
      <c r="D493" s="368" t="s">
        <v>72</v>
      </c>
      <c r="E493" s="369"/>
      <c r="F493" s="369"/>
      <c r="G493" s="354"/>
      <c r="H493" s="16" t="s">
        <v>72</v>
      </c>
      <c r="I493" s="33" t="s">
        <v>1633</v>
      </c>
      <c r="J493" s="34">
        <v>40299</v>
      </c>
      <c r="K493" s="1">
        <v>460</v>
      </c>
    </row>
    <row r="494" spans="1:11" ht="13.5" customHeight="1">
      <c r="A494" s="366" t="s">
        <v>935</v>
      </c>
      <c r="B494" s="367"/>
      <c r="C494" s="3" t="s">
        <v>936</v>
      </c>
      <c r="D494" s="368" t="s">
        <v>137</v>
      </c>
      <c r="E494" s="369"/>
      <c r="F494" s="369"/>
      <c r="G494" s="354"/>
      <c r="H494" s="16" t="s">
        <v>137</v>
      </c>
      <c r="I494" s="33" t="s">
        <v>1634</v>
      </c>
      <c r="J494" s="34">
        <v>40299</v>
      </c>
      <c r="K494" s="1">
        <v>461</v>
      </c>
    </row>
    <row r="495" spans="1:10" ht="15" customHeight="1">
      <c r="A495" s="355" t="s">
        <v>1635</v>
      </c>
      <c r="B495" s="367"/>
      <c r="C495" s="5" t="s">
        <v>937</v>
      </c>
      <c r="D495" s="357" t="s">
        <v>938</v>
      </c>
      <c r="E495" s="358"/>
      <c r="F495" s="358"/>
      <c r="G495" s="359"/>
      <c r="H495" s="15" t="s">
        <v>939</v>
      </c>
      <c r="I495" s="33"/>
      <c r="J495" s="34"/>
    </row>
    <row r="496" spans="1:10" ht="13.5" customHeight="1">
      <c r="A496" s="78" t="s">
        <v>940</v>
      </c>
      <c r="B496" s="79"/>
      <c r="C496" s="79"/>
      <c r="D496" s="79"/>
      <c r="E496" s="79"/>
      <c r="F496" s="79"/>
      <c r="G496" s="79"/>
      <c r="H496" s="79"/>
      <c r="I496" s="79"/>
      <c r="J496" s="80"/>
    </row>
    <row r="497" spans="1:11" ht="12" customHeight="1">
      <c r="A497" s="360" t="s">
        <v>941</v>
      </c>
      <c r="B497" s="367"/>
      <c r="C497" s="6" t="s">
        <v>942</v>
      </c>
      <c r="D497" s="368" t="s">
        <v>83</v>
      </c>
      <c r="E497" s="276"/>
      <c r="F497" s="276"/>
      <c r="G497" s="367"/>
      <c r="H497" s="6" t="s">
        <v>83</v>
      </c>
      <c r="I497" s="33" t="s">
        <v>1436</v>
      </c>
      <c r="J497" s="34">
        <v>40299</v>
      </c>
      <c r="K497" s="1">
        <v>462</v>
      </c>
    </row>
    <row r="498" spans="1:11" ht="12" customHeight="1">
      <c r="A498" s="360" t="s">
        <v>943</v>
      </c>
      <c r="B498" s="367"/>
      <c r="C498" s="6" t="s">
        <v>944</v>
      </c>
      <c r="D498" s="368" t="s">
        <v>58</v>
      </c>
      <c r="E498" s="276"/>
      <c r="F498" s="276"/>
      <c r="G498" s="367"/>
      <c r="H498" s="6" t="s">
        <v>58</v>
      </c>
      <c r="I498" s="33" t="s">
        <v>1437</v>
      </c>
      <c r="J498" s="34">
        <v>40299</v>
      </c>
      <c r="K498" s="1">
        <v>463</v>
      </c>
    </row>
    <row r="499" spans="1:11" ht="12" customHeight="1">
      <c r="A499" s="360" t="s">
        <v>945</v>
      </c>
      <c r="B499" s="367"/>
      <c r="C499" s="6" t="s">
        <v>946</v>
      </c>
      <c r="D499" s="368" t="s">
        <v>84</v>
      </c>
      <c r="E499" s="276"/>
      <c r="F499" s="276"/>
      <c r="G499" s="367"/>
      <c r="H499" s="6" t="s">
        <v>84</v>
      </c>
      <c r="I499" s="33" t="s">
        <v>1438</v>
      </c>
      <c r="J499" s="34">
        <v>40299</v>
      </c>
      <c r="K499" s="1">
        <v>464</v>
      </c>
    </row>
    <row r="500" spans="1:11" ht="12" customHeight="1">
      <c r="A500" s="360" t="s">
        <v>947</v>
      </c>
      <c r="B500" s="367"/>
      <c r="C500" s="6" t="s">
        <v>948</v>
      </c>
      <c r="D500" s="368" t="s">
        <v>145</v>
      </c>
      <c r="E500" s="276"/>
      <c r="F500" s="276"/>
      <c r="G500" s="367"/>
      <c r="H500" s="6" t="s">
        <v>565</v>
      </c>
      <c r="I500" s="33" t="s">
        <v>1439</v>
      </c>
      <c r="J500" s="34">
        <v>40299</v>
      </c>
      <c r="K500" s="1">
        <v>465</v>
      </c>
    </row>
    <row r="501" spans="1:11" ht="12" customHeight="1">
      <c r="A501" s="360" t="s">
        <v>949</v>
      </c>
      <c r="B501" s="367"/>
      <c r="C501" s="6" t="s">
        <v>950</v>
      </c>
      <c r="D501" s="368" t="s">
        <v>163</v>
      </c>
      <c r="E501" s="276"/>
      <c r="F501" s="276"/>
      <c r="G501" s="367"/>
      <c r="H501" s="6" t="s">
        <v>220</v>
      </c>
      <c r="I501" s="33" t="s">
        <v>1440</v>
      </c>
      <c r="J501" s="34">
        <v>40299</v>
      </c>
      <c r="K501" s="1">
        <v>466</v>
      </c>
    </row>
    <row r="502" spans="1:11" ht="12" customHeight="1">
      <c r="A502" s="360" t="s">
        <v>951</v>
      </c>
      <c r="B502" s="367"/>
      <c r="C502" s="6" t="s">
        <v>952</v>
      </c>
      <c r="D502" s="368" t="s">
        <v>145</v>
      </c>
      <c r="E502" s="276"/>
      <c r="F502" s="276"/>
      <c r="G502" s="367"/>
      <c r="H502" s="6" t="s">
        <v>565</v>
      </c>
      <c r="I502" s="33" t="s">
        <v>1441</v>
      </c>
      <c r="J502" s="34">
        <v>40299</v>
      </c>
      <c r="K502" s="1">
        <v>467</v>
      </c>
    </row>
    <row r="503" spans="1:11" ht="12" customHeight="1">
      <c r="A503" s="360" t="s">
        <v>953</v>
      </c>
      <c r="B503" s="367"/>
      <c r="C503" s="6" t="s">
        <v>954</v>
      </c>
      <c r="D503" s="368" t="s">
        <v>653</v>
      </c>
      <c r="E503" s="276"/>
      <c r="F503" s="276"/>
      <c r="G503" s="367"/>
      <c r="H503" s="6" t="s">
        <v>653</v>
      </c>
      <c r="I503" s="33" t="s">
        <v>1442</v>
      </c>
      <c r="J503" s="34">
        <v>40299</v>
      </c>
      <c r="K503" s="1">
        <v>468</v>
      </c>
    </row>
    <row r="504" spans="1:11" ht="12" customHeight="1">
      <c r="A504" s="360" t="s">
        <v>955</v>
      </c>
      <c r="B504" s="367"/>
      <c r="C504" s="6" t="s">
        <v>956</v>
      </c>
      <c r="D504" s="368" t="s">
        <v>55</v>
      </c>
      <c r="E504" s="276"/>
      <c r="F504" s="276"/>
      <c r="G504" s="367"/>
      <c r="H504" s="6" t="s">
        <v>55</v>
      </c>
      <c r="I504" s="33" t="s">
        <v>1444</v>
      </c>
      <c r="J504" s="34">
        <v>40299</v>
      </c>
      <c r="K504" s="1">
        <v>469</v>
      </c>
    </row>
    <row r="505" spans="1:11" ht="12" customHeight="1">
      <c r="A505" s="360" t="s">
        <v>957</v>
      </c>
      <c r="B505" s="367"/>
      <c r="C505" s="6" t="s">
        <v>958</v>
      </c>
      <c r="D505" s="368" t="s">
        <v>117</v>
      </c>
      <c r="E505" s="276"/>
      <c r="F505" s="276"/>
      <c r="G505" s="367"/>
      <c r="H505" s="6" t="s">
        <v>117</v>
      </c>
      <c r="I505" s="33" t="s">
        <v>1445</v>
      </c>
      <c r="J505" s="34">
        <v>40299</v>
      </c>
      <c r="K505" s="1">
        <v>470</v>
      </c>
    </row>
    <row r="506" spans="1:11" ht="12" customHeight="1">
      <c r="A506" s="360" t="s">
        <v>959</v>
      </c>
      <c r="B506" s="367"/>
      <c r="C506" s="6" t="s">
        <v>960</v>
      </c>
      <c r="D506" s="368" t="s">
        <v>70</v>
      </c>
      <c r="E506" s="276"/>
      <c r="F506" s="276"/>
      <c r="G506" s="367"/>
      <c r="H506" s="6" t="s">
        <v>70</v>
      </c>
      <c r="I506" s="33" t="s">
        <v>1446</v>
      </c>
      <c r="J506" s="34">
        <v>40299</v>
      </c>
      <c r="K506" s="1">
        <v>471</v>
      </c>
    </row>
    <row r="507" spans="1:11" ht="12" customHeight="1">
      <c r="A507" s="239" t="s">
        <v>961</v>
      </c>
      <c r="B507" s="240"/>
      <c r="C507" s="8" t="s">
        <v>66</v>
      </c>
      <c r="D507" s="210" t="s">
        <v>137</v>
      </c>
      <c r="E507" s="211"/>
      <c r="F507" s="211"/>
      <c r="G507" s="240"/>
      <c r="H507" s="8" t="s">
        <v>137</v>
      </c>
      <c r="I507" s="33" t="s">
        <v>1447</v>
      </c>
      <c r="J507" s="34">
        <v>40299</v>
      </c>
      <c r="K507" s="1">
        <v>472</v>
      </c>
    </row>
    <row r="508" spans="1:11" ht="12" customHeight="1">
      <c r="A508" s="241" t="s">
        <v>962</v>
      </c>
      <c r="B508" s="238"/>
      <c r="C508" s="8" t="s">
        <v>963</v>
      </c>
      <c r="D508" s="277" t="s">
        <v>115</v>
      </c>
      <c r="E508" s="237"/>
      <c r="F508" s="237"/>
      <c r="G508" s="238"/>
      <c r="H508" s="8" t="s">
        <v>53</v>
      </c>
      <c r="I508" s="33" t="s">
        <v>1443</v>
      </c>
      <c r="J508" s="34">
        <v>40299</v>
      </c>
      <c r="K508" s="1">
        <v>473</v>
      </c>
    </row>
    <row r="509" spans="1:11" ht="12" customHeight="1">
      <c r="A509" s="241" t="s">
        <v>964</v>
      </c>
      <c r="B509" s="238"/>
      <c r="C509" s="8" t="s">
        <v>965</v>
      </c>
      <c r="D509" s="277" t="s">
        <v>64</v>
      </c>
      <c r="E509" s="237"/>
      <c r="F509" s="237"/>
      <c r="G509" s="238"/>
      <c r="H509" s="8" t="s">
        <v>64</v>
      </c>
      <c r="I509" s="33" t="s">
        <v>1448</v>
      </c>
      <c r="J509" s="34">
        <v>40299</v>
      </c>
      <c r="K509" s="1">
        <v>474</v>
      </c>
    </row>
    <row r="510" spans="1:11" ht="12" customHeight="1">
      <c r="A510" s="241" t="s">
        <v>966</v>
      </c>
      <c r="B510" s="238"/>
      <c r="C510" s="8" t="s">
        <v>194</v>
      </c>
      <c r="D510" s="277" t="s">
        <v>56</v>
      </c>
      <c r="E510" s="237"/>
      <c r="F510" s="237"/>
      <c r="G510" s="238"/>
      <c r="H510" s="8" t="s">
        <v>56</v>
      </c>
      <c r="I510" s="33" t="s">
        <v>1449</v>
      </c>
      <c r="J510" s="34">
        <v>40299</v>
      </c>
      <c r="K510" s="1">
        <v>475</v>
      </c>
    </row>
    <row r="511" spans="1:11" ht="12" customHeight="1">
      <c r="A511" s="241" t="s">
        <v>967</v>
      </c>
      <c r="B511" s="238"/>
      <c r="C511" s="8" t="s">
        <v>656</v>
      </c>
      <c r="D511" s="277" t="s">
        <v>53</v>
      </c>
      <c r="E511" s="237"/>
      <c r="F511" s="237"/>
      <c r="G511" s="238"/>
      <c r="H511" s="8" t="s">
        <v>53</v>
      </c>
      <c r="I511" s="33" t="s">
        <v>1450</v>
      </c>
      <c r="J511" s="34">
        <v>40299</v>
      </c>
      <c r="K511" s="1">
        <v>476</v>
      </c>
    </row>
    <row r="512" spans="1:11" ht="12" customHeight="1">
      <c r="A512" s="241" t="s">
        <v>968</v>
      </c>
      <c r="B512" s="238"/>
      <c r="C512" s="8" t="s">
        <v>969</v>
      </c>
      <c r="D512" s="277" t="s">
        <v>117</v>
      </c>
      <c r="E512" s="237"/>
      <c r="F512" s="237"/>
      <c r="G512" s="238"/>
      <c r="H512" s="8" t="s">
        <v>117</v>
      </c>
      <c r="I512" s="33" t="s">
        <v>1451</v>
      </c>
      <c r="J512" s="34">
        <v>40299</v>
      </c>
      <c r="K512" s="1">
        <v>477</v>
      </c>
    </row>
    <row r="513" spans="1:11" ht="12" customHeight="1">
      <c r="A513" s="241" t="s">
        <v>970</v>
      </c>
      <c r="B513" s="238"/>
      <c r="C513" s="8" t="s">
        <v>971</v>
      </c>
      <c r="D513" s="277" t="s">
        <v>81</v>
      </c>
      <c r="E513" s="237"/>
      <c r="F513" s="237"/>
      <c r="G513" s="238"/>
      <c r="H513" s="8" t="s">
        <v>81</v>
      </c>
      <c r="I513" s="33" t="s">
        <v>1452</v>
      </c>
      <c r="J513" s="34">
        <v>40299</v>
      </c>
      <c r="K513" s="1">
        <v>478</v>
      </c>
    </row>
    <row r="514" spans="1:11" ht="12" customHeight="1">
      <c r="A514" s="241" t="s">
        <v>972</v>
      </c>
      <c r="B514" s="238"/>
      <c r="C514" s="8" t="s">
        <v>973</v>
      </c>
      <c r="D514" s="277" t="s">
        <v>53</v>
      </c>
      <c r="E514" s="237"/>
      <c r="F514" s="237"/>
      <c r="G514" s="238"/>
      <c r="H514" s="8" t="s">
        <v>53</v>
      </c>
      <c r="I514" s="33" t="s">
        <v>1453</v>
      </c>
      <c r="J514" s="34">
        <v>40299</v>
      </c>
      <c r="K514" s="1">
        <v>479</v>
      </c>
    </row>
    <row r="515" spans="1:11" ht="12" customHeight="1">
      <c r="A515" s="241" t="s">
        <v>974</v>
      </c>
      <c r="B515" s="238"/>
      <c r="C515" s="8" t="s">
        <v>975</v>
      </c>
      <c r="D515" s="277" t="s">
        <v>128</v>
      </c>
      <c r="E515" s="237"/>
      <c r="F515" s="237"/>
      <c r="G515" s="238"/>
      <c r="H515" s="8" t="s">
        <v>70</v>
      </c>
      <c r="I515" s="33" t="s">
        <v>1454</v>
      </c>
      <c r="J515" s="34">
        <v>40299</v>
      </c>
      <c r="K515" s="1">
        <v>480</v>
      </c>
    </row>
    <row r="516" spans="1:11" ht="12" customHeight="1">
      <c r="A516" s="241" t="s">
        <v>976</v>
      </c>
      <c r="B516" s="238"/>
      <c r="C516" s="8" t="s">
        <v>977</v>
      </c>
      <c r="D516" s="277" t="s">
        <v>238</v>
      </c>
      <c r="E516" s="237"/>
      <c r="F516" s="237"/>
      <c r="G516" s="238"/>
      <c r="H516" s="8" t="s">
        <v>238</v>
      </c>
      <c r="I516" s="36" t="s">
        <v>1455</v>
      </c>
      <c r="J516" s="34">
        <v>40299</v>
      </c>
      <c r="K516" s="1">
        <v>481</v>
      </c>
    </row>
    <row r="517" spans="1:11" ht="12" customHeight="1">
      <c r="A517" s="241" t="s">
        <v>978</v>
      </c>
      <c r="B517" s="238"/>
      <c r="C517" s="8" t="s">
        <v>717</v>
      </c>
      <c r="D517" s="277" t="s">
        <v>64</v>
      </c>
      <c r="E517" s="237"/>
      <c r="F517" s="237"/>
      <c r="G517" s="238"/>
      <c r="H517" s="14" t="s">
        <v>64</v>
      </c>
      <c r="I517" s="33" t="s">
        <v>1458</v>
      </c>
      <c r="J517" s="34">
        <v>40299</v>
      </c>
      <c r="K517" s="1">
        <v>482</v>
      </c>
    </row>
    <row r="518" spans="1:11" ht="12" customHeight="1">
      <c r="A518" s="241" t="s">
        <v>979</v>
      </c>
      <c r="B518" s="238"/>
      <c r="C518" s="14" t="s">
        <v>980</v>
      </c>
      <c r="D518" s="277" t="s">
        <v>55</v>
      </c>
      <c r="E518" s="237"/>
      <c r="F518" s="237"/>
      <c r="G518" s="238"/>
      <c r="H518" s="8" t="s">
        <v>55</v>
      </c>
      <c r="I518" s="33" t="s">
        <v>1459</v>
      </c>
      <c r="J518" s="34">
        <v>40299</v>
      </c>
      <c r="K518" s="1">
        <v>483</v>
      </c>
    </row>
    <row r="519" spans="1:11" ht="12" customHeight="1">
      <c r="A519" s="241" t="s">
        <v>981</v>
      </c>
      <c r="B519" s="238"/>
      <c r="C519" s="8" t="s">
        <v>585</v>
      </c>
      <c r="D519" s="277" t="s">
        <v>115</v>
      </c>
      <c r="E519" s="237"/>
      <c r="F519" s="237"/>
      <c r="G519" s="238"/>
      <c r="H519" s="8" t="s">
        <v>53</v>
      </c>
      <c r="I519" s="33" t="s">
        <v>1460</v>
      </c>
      <c r="J519" s="34">
        <v>40299</v>
      </c>
      <c r="K519" s="1">
        <v>484</v>
      </c>
    </row>
    <row r="520" spans="1:11" ht="12" customHeight="1">
      <c r="A520" s="241" t="s">
        <v>982</v>
      </c>
      <c r="B520" s="238"/>
      <c r="C520" s="8" t="s">
        <v>983</v>
      </c>
      <c r="D520" s="277" t="s">
        <v>53</v>
      </c>
      <c r="E520" s="237"/>
      <c r="F520" s="237"/>
      <c r="G520" s="238"/>
      <c r="H520" s="8" t="s">
        <v>53</v>
      </c>
      <c r="I520" s="33" t="s">
        <v>1456</v>
      </c>
      <c r="J520" s="34">
        <v>40299</v>
      </c>
      <c r="K520" s="1">
        <v>485</v>
      </c>
    </row>
    <row r="521" spans="1:11" ht="12" customHeight="1">
      <c r="A521" s="241" t="s">
        <v>984</v>
      </c>
      <c r="B521" s="238"/>
      <c r="C521" s="8" t="s">
        <v>985</v>
      </c>
      <c r="D521" s="277" t="s">
        <v>70</v>
      </c>
      <c r="E521" s="237"/>
      <c r="F521" s="237"/>
      <c r="G521" s="238"/>
      <c r="H521" s="8" t="s">
        <v>70</v>
      </c>
      <c r="I521" s="33" t="s">
        <v>1461</v>
      </c>
      <c r="J521" s="34">
        <v>40299</v>
      </c>
      <c r="K521" s="1">
        <v>486</v>
      </c>
    </row>
    <row r="522" spans="1:11" ht="12" customHeight="1">
      <c r="A522" s="241" t="s">
        <v>986</v>
      </c>
      <c r="B522" s="238"/>
      <c r="C522" s="8" t="s">
        <v>987</v>
      </c>
      <c r="D522" s="277" t="s">
        <v>53</v>
      </c>
      <c r="E522" s="237"/>
      <c r="F522" s="237"/>
      <c r="G522" s="238"/>
      <c r="H522" s="8" t="s">
        <v>53</v>
      </c>
      <c r="I522" s="33" t="s">
        <v>1462</v>
      </c>
      <c r="J522" s="34">
        <v>40299</v>
      </c>
      <c r="K522" s="1">
        <v>487</v>
      </c>
    </row>
    <row r="523" spans="1:11" ht="12" customHeight="1">
      <c r="A523" s="241" t="s">
        <v>988</v>
      </c>
      <c r="B523" s="238"/>
      <c r="C523" s="8" t="s">
        <v>323</v>
      </c>
      <c r="D523" s="277" t="s">
        <v>115</v>
      </c>
      <c r="E523" s="237"/>
      <c r="F523" s="237"/>
      <c r="G523" s="238"/>
      <c r="H523" s="8" t="s">
        <v>137</v>
      </c>
      <c r="I523" s="33" t="s">
        <v>1457</v>
      </c>
      <c r="J523" s="34">
        <v>40299</v>
      </c>
      <c r="K523" s="1">
        <v>488</v>
      </c>
    </row>
    <row r="524" spans="1:11" ht="12" customHeight="1">
      <c r="A524" s="241" t="s">
        <v>989</v>
      </c>
      <c r="B524" s="238"/>
      <c r="C524" s="8" t="s">
        <v>990</v>
      </c>
      <c r="D524" s="277" t="s">
        <v>55</v>
      </c>
      <c r="E524" s="237"/>
      <c r="F524" s="237"/>
      <c r="G524" s="238"/>
      <c r="H524" s="8" t="s">
        <v>55</v>
      </c>
      <c r="I524" s="33" t="s">
        <v>1463</v>
      </c>
      <c r="J524" s="34">
        <v>40299</v>
      </c>
      <c r="K524" s="1">
        <v>489</v>
      </c>
    </row>
    <row r="525" spans="1:11" ht="12" customHeight="1">
      <c r="A525" s="241" t="s">
        <v>991</v>
      </c>
      <c r="B525" s="238"/>
      <c r="C525" s="8" t="s">
        <v>992</v>
      </c>
      <c r="D525" s="277" t="s">
        <v>117</v>
      </c>
      <c r="E525" s="237"/>
      <c r="F525" s="237"/>
      <c r="G525" s="238"/>
      <c r="H525" s="8" t="s">
        <v>117</v>
      </c>
      <c r="I525" s="33" t="s">
        <v>1464</v>
      </c>
      <c r="J525" s="34">
        <v>40299</v>
      </c>
      <c r="K525" s="1">
        <v>490</v>
      </c>
    </row>
    <row r="526" spans="1:11" ht="12" customHeight="1">
      <c r="A526" s="241" t="s">
        <v>993</v>
      </c>
      <c r="B526" s="238"/>
      <c r="C526" s="8" t="s">
        <v>994</v>
      </c>
      <c r="D526" s="277" t="s">
        <v>115</v>
      </c>
      <c r="E526" s="237"/>
      <c r="F526" s="237"/>
      <c r="G526" s="238"/>
      <c r="H526" s="8" t="s">
        <v>115</v>
      </c>
      <c r="I526" s="33" t="s">
        <v>1465</v>
      </c>
      <c r="J526" s="34">
        <v>40299</v>
      </c>
      <c r="K526" s="1">
        <v>491</v>
      </c>
    </row>
    <row r="527" spans="1:11" ht="12" customHeight="1">
      <c r="A527" s="241" t="s">
        <v>995</v>
      </c>
      <c r="B527" s="238"/>
      <c r="C527" s="8" t="s">
        <v>996</v>
      </c>
      <c r="D527" s="277" t="s">
        <v>117</v>
      </c>
      <c r="E527" s="237"/>
      <c r="F527" s="237"/>
      <c r="G527" s="238"/>
      <c r="H527" s="8" t="s">
        <v>117</v>
      </c>
      <c r="I527" s="33" t="s">
        <v>1466</v>
      </c>
      <c r="J527" s="34">
        <v>40299</v>
      </c>
      <c r="K527" s="1">
        <v>492</v>
      </c>
    </row>
    <row r="528" spans="1:11" ht="12" customHeight="1">
      <c r="A528" s="241" t="s">
        <v>997</v>
      </c>
      <c r="B528" s="238"/>
      <c r="C528" s="8" t="s">
        <v>998</v>
      </c>
      <c r="D528" s="277" t="s">
        <v>55</v>
      </c>
      <c r="E528" s="237"/>
      <c r="F528" s="237"/>
      <c r="G528" s="238"/>
      <c r="H528" s="8" t="s">
        <v>55</v>
      </c>
      <c r="I528" s="33" t="s">
        <v>1467</v>
      </c>
      <c r="J528" s="34">
        <v>40299</v>
      </c>
      <c r="K528" s="1">
        <v>493</v>
      </c>
    </row>
    <row r="529" spans="1:11" ht="12" customHeight="1">
      <c r="A529" s="241" t="s">
        <v>999</v>
      </c>
      <c r="B529" s="238"/>
      <c r="C529" s="8" t="s">
        <v>201</v>
      </c>
      <c r="D529" s="277" t="s">
        <v>137</v>
      </c>
      <c r="E529" s="237"/>
      <c r="F529" s="237"/>
      <c r="G529" s="238"/>
      <c r="H529" s="8" t="s">
        <v>137</v>
      </c>
      <c r="I529" s="33" t="s">
        <v>1468</v>
      </c>
      <c r="J529" s="34">
        <v>40299</v>
      </c>
      <c r="K529" s="1">
        <v>494</v>
      </c>
    </row>
    <row r="530" spans="1:11" ht="12" customHeight="1">
      <c r="A530" s="241" t="s">
        <v>1000</v>
      </c>
      <c r="B530" s="238"/>
      <c r="C530" s="8" t="s">
        <v>1001</v>
      </c>
      <c r="D530" s="277" t="s">
        <v>137</v>
      </c>
      <c r="E530" s="237"/>
      <c r="F530" s="237"/>
      <c r="G530" s="238"/>
      <c r="H530" s="8" t="s">
        <v>137</v>
      </c>
      <c r="I530" s="33" t="s">
        <v>1469</v>
      </c>
      <c r="J530" s="34">
        <v>40299</v>
      </c>
      <c r="K530" s="1">
        <v>495</v>
      </c>
    </row>
    <row r="531" spans="1:11" ht="12" customHeight="1">
      <c r="A531" s="241" t="s">
        <v>1002</v>
      </c>
      <c r="B531" s="238"/>
      <c r="C531" s="8" t="s">
        <v>1003</v>
      </c>
      <c r="D531" s="277" t="s">
        <v>53</v>
      </c>
      <c r="E531" s="237"/>
      <c r="F531" s="237"/>
      <c r="G531" s="238"/>
      <c r="H531" s="8" t="s">
        <v>53</v>
      </c>
      <c r="I531" s="33" t="s">
        <v>1470</v>
      </c>
      <c r="J531" s="34">
        <v>40299</v>
      </c>
      <c r="K531" s="1">
        <v>496</v>
      </c>
    </row>
    <row r="532" spans="1:11" ht="12" customHeight="1">
      <c r="A532" s="241" t="s">
        <v>1004</v>
      </c>
      <c r="B532" s="238"/>
      <c r="C532" s="8" t="s">
        <v>1005</v>
      </c>
      <c r="D532" s="277" t="s">
        <v>149</v>
      </c>
      <c r="E532" s="237"/>
      <c r="F532" s="237"/>
      <c r="G532" s="238"/>
      <c r="H532" s="8" t="s">
        <v>280</v>
      </c>
      <c r="I532" s="33" t="s">
        <v>1471</v>
      </c>
      <c r="J532" s="34">
        <v>40299</v>
      </c>
      <c r="K532" s="1">
        <v>497</v>
      </c>
    </row>
    <row r="533" spans="1:11" ht="12" customHeight="1">
      <c r="A533" s="241" t="s">
        <v>1006</v>
      </c>
      <c r="B533" s="238"/>
      <c r="C533" s="8" t="s">
        <v>1007</v>
      </c>
      <c r="D533" s="277" t="s">
        <v>193</v>
      </c>
      <c r="E533" s="237"/>
      <c r="F533" s="237"/>
      <c r="G533" s="238"/>
      <c r="H533" s="8" t="s">
        <v>225</v>
      </c>
      <c r="I533" s="33" t="s">
        <v>1472</v>
      </c>
      <c r="J533" s="34">
        <v>40299</v>
      </c>
      <c r="K533" s="1">
        <v>498</v>
      </c>
    </row>
    <row r="534" spans="1:11" ht="12" customHeight="1">
      <c r="A534" s="241" t="s">
        <v>1008</v>
      </c>
      <c r="B534" s="238"/>
      <c r="C534" s="8" t="s">
        <v>1009</v>
      </c>
      <c r="D534" s="277" t="s">
        <v>1010</v>
      </c>
      <c r="E534" s="237"/>
      <c r="F534" s="237"/>
      <c r="G534" s="238"/>
      <c r="H534" s="8" t="s">
        <v>670</v>
      </c>
      <c r="I534" s="33" t="s">
        <v>1473</v>
      </c>
      <c r="J534" s="34">
        <v>40299</v>
      </c>
      <c r="K534" s="1">
        <v>499</v>
      </c>
    </row>
    <row r="535" spans="1:11" ht="12" customHeight="1">
      <c r="A535" s="241" t="s">
        <v>1011</v>
      </c>
      <c r="B535" s="238"/>
      <c r="C535" s="8" t="s">
        <v>1012</v>
      </c>
      <c r="D535" s="277" t="s">
        <v>416</v>
      </c>
      <c r="E535" s="237"/>
      <c r="F535" s="237"/>
      <c r="G535" s="238"/>
      <c r="H535" s="8" t="s">
        <v>653</v>
      </c>
      <c r="I535" s="33" t="s">
        <v>1474</v>
      </c>
      <c r="J535" s="34">
        <v>40299</v>
      </c>
      <c r="K535" s="1">
        <v>500</v>
      </c>
    </row>
    <row r="536" spans="1:11" ht="12" customHeight="1">
      <c r="A536" s="241" t="s">
        <v>1013</v>
      </c>
      <c r="B536" s="238"/>
      <c r="C536" s="8" t="s">
        <v>1014</v>
      </c>
      <c r="D536" s="277" t="s">
        <v>648</v>
      </c>
      <c r="E536" s="237"/>
      <c r="F536" s="237"/>
      <c r="G536" s="238"/>
      <c r="H536" s="8" t="s">
        <v>570</v>
      </c>
      <c r="I536" s="33" t="s">
        <v>1475</v>
      </c>
      <c r="J536" s="34">
        <v>40299</v>
      </c>
      <c r="K536" s="1">
        <v>501</v>
      </c>
    </row>
    <row r="537" spans="1:11" ht="12" customHeight="1">
      <c r="A537" s="241" t="s">
        <v>1015</v>
      </c>
      <c r="B537" s="238"/>
      <c r="C537" s="8" t="s">
        <v>1016</v>
      </c>
      <c r="D537" s="277" t="s">
        <v>194</v>
      </c>
      <c r="E537" s="237"/>
      <c r="F537" s="237"/>
      <c r="G537" s="238"/>
      <c r="H537" s="8" t="s">
        <v>225</v>
      </c>
      <c r="I537" s="33" t="s">
        <v>1476</v>
      </c>
      <c r="J537" s="34">
        <v>40299</v>
      </c>
      <c r="K537" s="1">
        <v>502</v>
      </c>
    </row>
    <row r="538" spans="1:11" ht="12" customHeight="1">
      <c r="A538" s="241" t="s">
        <v>1017</v>
      </c>
      <c r="B538" s="238"/>
      <c r="C538" s="8" t="s">
        <v>1018</v>
      </c>
      <c r="D538" s="277" t="s">
        <v>323</v>
      </c>
      <c r="E538" s="237"/>
      <c r="F538" s="237"/>
      <c r="G538" s="238"/>
      <c r="H538" s="8" t="s">
        <v>575</v>
      </c>
      <c r="I538" s="33" t="s">
        <v>1477</v>
      </c>
      <c r="J538" s="34">
        <v>40299</v>
      </c>
      <c r="K538" s="1">
        <v>503</v>
      </c>
    </row>
    <row r="539" spans="1:11" ht="12" customHeight="1">
      <c r="A539" s="241" t="s">
        <v>1019</v>
      </c>
      <c r="B539" s="238"/>
      <c r="C539" s="8" t="s">
        <v>1020</v>
      </c>
      <c r="D539" s="277" t="s">
        <v>95</v>
      </c>
      <c r="E539" s="237"/>
      <c r="F539" s="237"/>
      <c r="G539" s="238"/>
      <c r="H539" s="8" t="s">
        <v>402</v>
      </c>
      <c r="I539" s="33" t="s">
        <v>1478</v>
      </c>
      <c r="J539" s="34">
        <v>40299</v>
      </c>
      <c r="K539" s="1">
        <v>504</v>
      </c>
    </row>
    <row r="540" spans="1:11" ht="12" customHeight="1">
      <c r="A540" s="241" t="s">
        <v>1021</v>
      </c>
      <c r="B540" s="238"/>
      <c r="C540" s="8" t="s">
        <v>1022</v>
      </c>
      <c r="D540" s="277" t="s">
        <v>86</v>
      </c>
      <c r="E540" s="237"/>
      <c r="F540" s="237"/>
      <c r="G540" s="238"/>
      <c r="H540" s="8" t="s">
        <v>86</v>
      </c>
      <c r="I540" s="33" t="s">
        <v>1479</v>
      </c>
      <c r="J540" s="34">
        <v>40299</v>
      </c>
      <c r="K540" s="1">
        <v>505</v>
      </c>
    </row>
    <row r="541" spans="1:11" ht="12" customHeight="1">
      <c r="A541" s="241" t="s">
        <v>1023</v>
      </c>
      <c r="B541" s="238"/>
      <c r="C541" s="8" t="s">
        <v>1024</v>
      </c>
      <c r="D541" s="277" t="s">
        <v>79</v>
      </c>
      <c r="E541" s="237"/>
      <c r="F541" s="237"/>
      <c r="G541" s="238"/>
      <c r="H541" s="8" t="s">
        <v>79</v>
      </c>
      <c r="I541" s="33" t="s">
        <v>1480</v>
      </c>
      <c r="J541" s="34">
        <v>40299</v>
      </c>
      <c r="K541" s="1">
        <v>506</v>
      </c>
    </row>
    <row r="542" spans="1:11" ht="12" customHeight="1">
      <c r="A542" s="241" t="s">
        <v>1025</v>
      </c>
      <c r="B542" s="238"/>
      <c r="C542" s="8" t="s">
        <v>1026</v>
      </c>
      <c r="D542" s="277" t="s">
        <v>212</v>
      </c>
      <c r="E542" s="237"/>
      <c r="F542" s="237"/>
      <c r="G542" s="238"/>
      <c r="H542" s="8" t="s">
        <v>212</v>
      </c>
      <c r="I542" s="33" t="s">
        <v>1481</v>
      </c>
      <c r="J542" s="34">
        <v>40299</v>
      </c>
      <c r="K542" s="1">
        <v>507</v>
      </c>
    </row>
    <row r="543" spans="1:11" ht="12" customHeight="1">
      <c r="A543" s="241" t="s">
        <v>1027</v>
      </c>
      <c r="B543" s="238"/>
      <c r="C543" s="14" t="s">
        <v>1028</v>
      </c>
      <c r="D543" s="242" t="s">
        <v>79</v>
      </c>
      <c r="E543" s="243"/>
      <c r="F543" s="243"/>
      <c r="G543" s="244"/>
      <c r="H543" s="14" t="s">
        <v>79</v>
      </c>
      <c r="I543" s="33" t="s">
        <v>1484</v>
      </c>
      <c r="J543" s="34">
        <v>40299</v>
      </c>
      <c r="K543" s="1">
        <v>508</v>
      </c>
    </row>
    <row r="544" spans="1:11" ht="12" customHeight="1">
      <c r="A544" s="245" t="s">
        <v>1029</v>
      </c>
      <c r="B544" s="244"/>
      <c r="C544" s="8" t="s">
        <v>474</v>
      </c>
      <c r="D544" s="368" t="s">
        <v>115</v>
      </c>
      <c r="E544" s="276"/>
      <c r="F544" s="276"/>
      <c r="G544" s="367"/>
      <c r="H544" s="6" t="s">
        <v>115</v>
      </c>
      <c r="I544" s="33" t="s">
        <v>1482</v>
      </c>
      <c r="J544" s="34">
        <v>40299</v>
      </c>
      <c r="K544" s="1">
        <v>509</v>
      </c>
    </row>
    <row r="545" spans="1:11" ht="12" customHeight="1">
      <c r="A545" s="360" t="s">
        <v>1030</v>
      </c>
      <c r="B545" s="367"/>
      <c r="C545" s="6" t="s">
        <v>1031</v>
      </c>
      <c r="D545" s="368" t="s">
        <v>53</v>
      </c>
      <c r="E545" s="276"/>
      <c r="F545" s="276"/>
      <c r="G545" s="367"/>
      <c r="H545" s="6" t="s">
        <v>55</v>
      </c>
      <c r="I545" s="33" t="s">
        <v>1483</v>
      </c>
      <c r="J545" s="34">
        <v>40299</v>
      </c>
      <c r="K545" s="1">
        <v>510</v>
      </c>
    </row>
    <row r="546" spans="1:10" ht="13.5" customHeight="1">
      <c r="A546" s="208" t="s">
        <v>1269</v>
      </c>
      <c r="B546" s="367"/>
      <c r="C546" s="37">
        <v>20870.26</v>
      </c>
      <c r="D546" s="357" t="s">
        <v>1032</v>
      </c>
      <c r="E546" s="276"/>
      <c r="F546" s="276"/>
      <c r="G546" s="367"/>
      <c r="H546" s="9" t="s">
        <v>1033</v>
      </c>
      <c r="I546" s="33"/>
      <c r="J546" s="34"/>
    </row>
    <row r="547" spans="1:10" ht="13.5" customHeight="1">
      <c r="A547" s="81" t="s">
        <v>1034</v>
      </c>
      <c r="B547" s="79"/>
      <c r="C547" s="79"/>
      <c r="D547" s="79"/>
      <c r="E547" s="79"/>
      <c r="F547" s="79"/>
      <c r="G547" s="79"/>
      <c r="H547" s="79"/>
      <c r="I547" s="79"/>
      <c r="J547" s="80"/>
    </row>
    <row r="548" spans="1:11" ht="12" customHeight="1">
      <c r="A548" s="366" t="s">
        <v>1035</v>
      </c>
      <c r="B548" s="367"/>
      <c r="C548" s="3" t="s">
        <v>1036</v>
      </c>
      <c r="D548" s="368" t="s">
        <v>141</v>
      </c>
      <c r="E548" s="369"/>
      <c r="F548" s="369"/>
      <c r="G548" s="354"/>
      <c r="H548" s="16" t="s">
        <v>141</v>
      </c>
      <c r="I548" s="33" t="s">
        <v>1672</v>
      </c>
      <c r="J548" s="34">
        <v>40299</v>
      </c>
      <c r="K548" s="1">
        <v>511</v>
      </c>
    </row>
    <row r="549" spans="1:11" ht="12" customHeight="1">
      <c r="A549" s="366" t="s">
        <v>1037</v>
      </c>
      <c r="B549" s="367"/>
      <c r="C549" s="3" t="s">
        <v>1038</v>
      </c>
      <c r="D549" s="368" t="s">
        <v>81</v>
      </c>
      <c r="E549" s="369"/>
      <c r="F549" s="369"/>
      <c r="G549" s="354"/>
      <c r="H549" s="16" t="s">
        <v>141</v>
      </c>
      <c r="I549" s="33" t="s">
        <v>1673</v>
      </c>
      <c r="J549" s="34">
        <v>40299</v>
      </c>
      <c r="K549" s="1">
        <v>512</v>
      </c>
    </row>
    <row r="550" spans="1:11" ht="12" customHeight="1">
      <c r="A550" s="366" t="s">
        <v>1039</v>
      </c>
      <c r="B550" s="367"/>
      <c r="C550" s="3" t="s">
        <v>1040</v>
      </c>
      <c r="D550" s="368" t="s">
        <v>74</v>
      </c>
      <c r="E550" s="369"/>
      <c r="F550" s="369"/>
      <c r="G550" s="354"/>
      <c r="H550" s="16" t="s">
        <v>68</v>
      </c>
      <c r="I550" s="33" t="s">
        <v>1674</v>
      </c>
      <c r="J550" s="34">
        <v>40299</v>
      </c>
      <c r="K550" s="1">
        <v>513</v>
      </c>
    </row>
    <row r="551" spans="1:11" ht="12" customHeight="1">
      <c r="A551" s="366" t="s">
        <v>1041</v>
      </c>
      <c r="B551" s="367"/>
      <c r="C551" s="3" t="s">
        <v>1042</v>
      </c>
      <c r="D551" s="368" t="s">
        <v>72</v>
      </c>
      <c r="E551" s="369"/>
      <c r="F551" s="369"/>
      <c r="G551" s="354"/>
      <c r="H551" s="16" t="s">
        <v>56</v>
      </c>
      <c r="I551" s="33" t="s">
        <v>1675</v>
      </c>
      <c r="J551" s="34">
        <v>40299</v>
      </c>
      <c r="K551" s="1">
        <v>514</v>
      </c>
    </row>
    <row r="552" spans="1:11" ht="12" customHeight="1">
      <c r="A552" s="366" t="s">
        <v>1043</v>
      </c>
      <c r="B552" s="367"/>
      <c r="C552" s="3" t="s">
        <v>1044</v>
      </c>
      <c r="D552" s="368" t="s">
        <v>117</v>
      </c>
      <c r="E552" s="369"/>
      <c r="F552" s="369"/>
      <c r="G552" s="354"/>
      <c r="H552" s="16" t="s">
        <v>55</v>
      </c>
      <c r="I552" s="33" t="s">
        <v>1676</v>
      </c>
      <c r="J552" s="34">
        <v>40299</v>
      </c>
      <c r="K552" s="1">
        <v>515</v>
      </c>
    </row>
    <row r="553" spans="1:11" ht="12" customHeight="1">
      <c r="A553" s="366" t="s">
        <v>1045</v>
      </c>
      <c r="B553" s="367"/>
      <c r="C553" s="3" t="s">
        <v>1046</v>
      </c>
      <c r="D553" s="368" t="s">
        <v>181</v>
      </c>
      <c r="E553" s="369"/>
      <c r="F553" s="369"/>
      <c r="G553" s="354"/>
      <c r="H553" s="16" t="s">
        <v>181</v>
      </c>
      <c r="I553" s="33" t="s">
        <v>1692</v>
      </c>
      <c r="J553" s="34">
        <v>41067</v>
      </c>
      <c r="K553" s="1">
        <v>516</v>
      </c>
    </row>
    <row r="554" spans="1:11" ht="12" customHeight="1">
      <c r="A554" s="366" t="s">
        <v>1047</v>
      </c>
      <c r="B554" s="367"/>
      <c r="C554" s="3" t="s">
        <v>1048</v>
      </c>
      <c r="D554" s="368" t="s">
        <v>104</v>
      </c>
      <c r="E554" s="369"/>
      <c r="F554" s="369"/>
      <c r="G554" s="354"/>
      <c r="H554" s="16" t="s">
        <v>104</v>
      </c>
      <c r="I554" s="33" t="s">
        <v>1694</v>
      </c>
      <c r="J554" s="34">
        <v>41067</v>
      </c>
      <c r="K554" s="1">
        <v>517</v>
      </c>
    </row>
    <row r="555" spans="1:11" ht="12" customHeight="1">
      <c r="A555" s="366" t="s">
        <v>1049</v>
      </c>
      <c r="B555" s="367"/>
      <c r="C555" s="3" t="s">
        <v>1050</v>
      </c>
      <c r="D555" s="368" t="s">
        <v>53</v>
      </c>
      <c r="E555" s="369"/>
      <c r="F555" s="369"/>
      <c r="G555" s="354"/>
      <c r="H555" s="16" t="s">
        <v>53</v>
      </c>
      <c r="I555" s="33" t="s">
        <v>1677</v>
      </c>
      <c r="J555" s="34">
        <v>40299</v>
      </c>
      <c r="K555" s="1">
        <v>518</v>
      </c>
    </row>
    <row r="556" spans="1:11" ht="12" customHeight="1">
      <c r="A556" s="366" t="s">
        <v>1051</v>
      </c>
      <c r="B556" s="367"/>
      <c r="C556" s="3" t="s">
        <v>1052</v>
      </c>
      <c r="D556" s="368" t="s">
        <v>70</v>
      </c>
      <c r="E556" s="369"/>
      <c r="F556" s="369"/>
      <c r="G556" s="354"/>
      <c r="H556" s="16" t="s">
        <v>70</v>
      </c>
      <c r="I556" s="33" t="s">
        <v>1678</v>
      </c>
      <c r="J556" s="34">
        <v>40299</v>
      </c>
      <c r="K556" s="1">
        <v>519</v>
      </c>
    </row>
    <row r="557" spans="1:11" ht="12" customHeight="1">
      <c r="A557" s="366" t="s">
        <v>1053</v>
      </c>
      <c r="B557" s="367"/>
      <c r="C557" s="3" t="s">
        <v>1054</v>
      </c>
      <c r="D557" s="368" t="s">
        <v>184</v>
      </c>
      <c r="E557" s="369"/>
      <c r="F557" s="369"/>
      <c r="G557" s="354"/>
      <c r="H557" s="16" t="s">
        <v>184</v>
      </c>
      <c r="I557" s="33" t="s">
        <v>1688</v>
      </c>
      <c r="J557" s="34">
        <v>40299</v>
      </c>
      <c r="K557" s="1">
        <v>520</v>
      </c>
    </row>
    <row r="558" spans="1:11" ht="12" customHeight="1">
      <c r="A558" s="366" t="s">
        <v>1055</v>
      </c>
      <c r="B558" s="367"/>
      <c r="C558" s="3" t="s">
        <v>1056</v>
      </c>
      <c r="D558" s="368" t="s">
        <v>184</v>
      </c>
      <c r="E558" s="369"/>
      <c r="F558" s="369"/>
      <c r="G558" s="354"/>
      <c r="H558" s="16" t="s">
        <v>164</v>
      </c>
      <c r="I558" s="33" t="s">
        <v>1683</v>
      </c>
      <c r="J558" s="34">
        <v>40299</v>
      </c>
      <c r="K558" s="1">
        <v>521</v>
      </c>
    </row>
    <row r="559" spans="1:11" ht="12" customHeight="1">
      <c r="A559" s="366" t="s">
        <v>1057</v>
      </c>
      <c r="B559" s="367"/>
      <c r="C559" s="3" t="s">
        <v>1058</v>
      </c>
      <c r="D559" s="368" t="s">
        <v>97</v>
      </c>
      <c r="E559" s="369"/>
      <c r="F559" s="369"/>
      <c r="G559" s="354"/>
      <c r="H559" s="16" t="s">
        <v>670</v>
      </c>
      <c r="I559" s="33" t="s">
        <v>1689</v>
      </c>
      <c r="J559" s="34">
        <v>40299</v>
      </c>
      <c r="K559" s="1">
        <v>522</v>
      </c>
    </row>
    <row r="560" spans="1:11" ht="12" customHeight="1">
      <c r="A560" s="366" t="s">
        <v>1059</v>
      </c>
      <c r="B560" s="367"/>
      <c r="C560" s="3" t="s">
        <v>1060</v>
      </c>
      <c r="D560" s="368" t="s">
        <v>97</v>
      </c>
      <c r="E560" s="369"/>
      <c r="F560" s="369"/>
      <c r="G560" s="354"/>
      <c r="H560" s="16" t="s">
        <v>97</v>
      </c>
      <c r="I560" s="33" t="s">
        <v>1690</v>
      </c>
      <c r="J560" s="34">
        <v>40299</v>
      </c>
      <c r="K560" s="1">
        <v>523</v>
      </c>
    </row>
    <row r="561" spans="1:11" ht="12" customHeight="1">
      <c r="A561" s="366" t="s">
        <v>1061</v>
      </c>
      <c r="B561" s="367"/>
      <c r="C561" s="3" t="s">
        <v>1062</v>
      </c>
      <c r="D561" s="368" t="s">
        <v>224</v>
      </c>
      <c r="E561" s="369"/>
      <c r="F561" s="369"/>
      <c r="G561" s="354"/>
      <c r="H561" s="16" t="s">
        <v>224</v>
      </c>
      <c r="I561" s="33" t="s">
        <v>1691</v>
      </c>
      <c r="J561" s="34">
        <v>40299</v>
      </c>
      <c r="K561" s="1">
        <v>524</v>
      </c>
    </row>
    <row r="562" spans="1:11" ht="12" customHeight="1">
      <c r="A562" s="366" t="s">
        <v>1063</v>
      </c>
      <c r="B562" s="367"/>
      <c r="C562" s="3" t="s">
        <v>770</v>
      </c>
      <c r="D562" s="368" t="s">
        <v>128</v>
      </c>
      <c r="E562" s="369"/>
      <c r="F562" s="369"/>
      <c r="G562" s="354"/>
      <c r="H562" s="16" t="s">
        <v>128</v>
      </c>
      <c r="I562" s="33" t="s">
        <v>1679</v>
      </c>
      <c r="J562" s="34">
        <v>40299</v>
      </c>
      <c r="K562" s="1">
        <v>525</v>
      </c>
    </row>
    <row r="563" spans="1:11" ht="12" customHeight="1">
      <c r="A563" s="366" t="s">
        <v>1064</v>
      </c>
      <c r="B563" s="367"/>
      <c r="C563" s="3" t="s">
        <v>1065</v>
      </c>
      <c r="D563" s="368" t="s">
        <v>74</v>
      </c>
      <c r="E563" s="369"/>
      <c r="F563" s="369"/>
      <c r="G563" s="354"/>
      <c r="H563" s="16" t="s">
        <v>141</v>
      </c>
      <c r="I563" s="33" t="s">
        <v>1680</v>
      </c>
      <c r="J563" s="34">
        <v>40299</v>
      </c>
      <c r="K563" s="1">
        <v>526</v>
      </c>
    </row>
    <row r="564" spans="1:11" ht="12" customHeight="1">
      <c r="A564" s="366" t="s">
        <v>1066</v>
      </c>
      <c r="B564" s="367"/>
      <c r="C564" s="3" t="s">
        <v>1067</v>
      </c>
      <c r="D564" s="368" t="s">
        <v>53</v>
      </c>
      <c r="E564" s="369"/>
      <c r="F564" s="369"/>
      <c r="G564" s="354"/>
      <c r="H564" s="16" t="s">
        <v>55</v>
      </c>
      <c r="I564" s="33" t="s">
        <v>1681</v>
      </c>
      <c r="J564" s="34">
        <v>40299</v>
      </c>
      <c r="K564" s="1">
        <v>527</v>
      </c>
    </row>
    <row r="565" spans="1:11" ht="12" customHeight="1">
      <c r="A565" s="366" t="s">
        <v>1068</v>
      </c>
      <c r="B565" s="367"/>
      <c r="C565" s="3" t="s">
        <v>1069</v>
      </c>
      <c r="D565" s="368" t="s">
        <v>64</v>
      </c>
      <c r="E565" s="369"/>
      <c r="F565" s="369"/>
      <c r="G565" s="354"/>
      <c r="H565" s="16" t="s">
        <v>64</v>
      </c>
      <c r="I565" s="33" t="s">
        <v>1682</v>
      </c>
      <c r="J565" s="34">
        <v>40299</v>
      </c>
      <c r="K565" s="1">
        <v>528</v>
      </c>
    </row>
    <row r="566" spans="1:11" ht="12" customHeight="1">
      <c r="A566" s="366" t="s">
        <v>1070</v>
      </c>
      <c r="B566" s="367"/>
      <c r="C566" s="3" t="s">
        <v>1071</v>
      </c>
      <c r="D566" s="368" t="s">
        <v>58</v>
      </c>
      <c r="E566" s="369"/>
      <c r="F566" s="369"/>
      <c r="G566" s="354"/>
      <c r="H566" s="16" t="s">
        <v>58</v>
      </c>
      <c r="I566" s="33" t="s">
        <v>1684</v>
      </c>
      <c r="J566" s="34">
        <v>40299</v>
      </c>
      <c r="K566" s="1">
        <v>529</v>
      </c>
    </row>
    <row r="567" spans="1:11" ht="12" customHeight="1">
      <c r="A567" s="366" t="s">
        <v>1072</v>
      </c>
      <c r="B567" s="367"/>
      <c r="C567" s="3" t="s">
        <v>1073</v>
      </c>
      <c r="D567" s="368" t="s">
        <v>104</v>
      </c>
      <c r="E567" s="276"/>
      <c r="F567" s="276"/>
      <c r="G567" s="209"/>
      <c r="H567" s="21" t="s">
        <v>104</v>
      </c>
      <c r="I567" s="33" t="s">
        <v>1685</v>
      </c>
      <c r="J567" s="34">
        <v>40299</v>
      </c>
      <c r="K567" s="1">
        <v>530</v>
      </c>
    </row>
    <row r="568" spans="1:11" ht="12" customHeight="1">
      <c r="A568" s="366" t="s">
        <v>1074</v>
      </c>
      <c r="B568" s="209"/>
      <c r="C568" s="10" t="s">
        <v>1075</v>
      </c>
      <c r="D568" s="368" t="s">
        <v>53</v>
      </c>
      <c r="E568" s="276"/>
      <c r="F568" s="276"/>
      <c r="G568" s="209"/>
      <c r="H568" s="22" t="s">
        <v>53</v>
      </c>
      <c r="I568" s="33" t="s">
        <v>1686</v>
      </c>
      <c r="J568" s="34">
        <v>40299</v>
      </c>
      <c r="K568" s="1">
        <v>531</v>
      </c>
    </row>
    <row r="569" spans="1:11" ht="12" customHeight="1">
      <c r="A569" s="366" t="s">
        <v>1076</v>
      </c>
      <c r="B569" s="209"/>
      <c r="C569" s="11" t="s">
        <v>1077</v>
      </c>
      <c r="D569" s="368" t="s">
        <v>70</v>
      </c>
      <c r="E569" s="276"/>
      <c r="F569" s="276"/>
      <c r="G569" s="209"/>
      <c r="H569" s="22" t="s">
        <v>70</v>
      </c>
      <c r="I569" s="33" t="s">
        <v>1687</v>
      </c>
      <c r="J569" s="34">
        <v>40299</v>
      </c>
      <c r="K569" s="1">
        <v>532</v>
      </c>
    </row>
    <row r="570" spans="1:11" ht="12" customHeight="1">
      <c r="A570" s="366" t="s">
        <v>1078</v>
      </c>
      <c r="B570" s="209"/>
      <c r="C570" s="11" t="s">
        <v>1079</v>
      </c>
      <c r="D570" s="368" t="s">
        <v>104</v>
      </c>
      <c r="E570" s="276"/>
      <c r="F570" s="276"/>
      <c r="G570" s="209"/>
      <c r="H570" s="22" t="s">
        <v>214</v>
      </c>
      <c r="I570" s="33" t="s">
        <v>1693</v>
      </c>
      <c r="J570" s="34">
        <v>40299</v>
      </c>
      <c r="K570" s="1">
        <v>533</v>
      </c>
    </row>
    <row r="571" spans="1:11" ht="12" customHeight="1">
      <c r="A571" s="366" t="s">
        <v>1080</v>
      </c>
      <c r="B571" s="209"/>
      <c r="C571" s="11" t="s">
        <v>1081</v>
      </c>
      <c r="D571" s="368" t="s">
        <v>64</v>
      </c>
      <c r="E571" s="276"/>
      <c r="F571" s="276"/>
      <c r="G571" s="209"/>
      <c r="H571" s="22" t="s">
        <v>64</v>
      </c>
      <c r="I571" s="33" t="s">
        <v>1689</v>
      </c>
      <c r="J571" s="34">
        <v>40299</v>
      </c>
      <c r="K571" s="1">
        <v>534</v>
      </c>
    </row>
    <row r="572" spans="1:11" ht="12" customHeight="1">
      <c r="A572" s="366" t="s">
        <v>1082</v>
      </c>
      <c r="B572" s="209"/>
      <c r="C572" s="11" t="s">
        <v>1083</v>
      </c>
      <c r="D572" s="368" t="s">
        <v>184</v>
      </c>
      <c r="E572" s="276"/>
      <c r="F572" s="276"/>
      <c r="G572" s="209"/>
      <c r="H572" s="22" t="s">
        <v>163</v>
      </c>
      <c r="I572" s="33" t="s">
        <v>1698</v>
      </c>
      <c r="J572" s="34">
        <v>40299</v>
      </c>
      <c r="K572" s="1">
        <v>535</v>
      </c>
    </row>
    <row r="573" spans="1:11" ht="12" customHeight="1">
      <c r="A573" s="366" t="s">
        <v>1084</v>
      </c>
      <c r="B573" s="209"/>
      <c r="C573" s="11" t="s">
        <v>1085</v>
      </c>
      <c r="D573" s="368" t="s">
        <v>218</v>
      </c>
      <c r="E573" s="276"/>
      <c r="F573" s="276"/>
      <c r="G573" s="209"/>
      <c r="H573" s="22" t="s">
        <v>244</v>
      </c>
      <c r="I573" s="33" t="s">
        <v>1699</v>
      </c>
      <c r="J573" s="34">
        <v>40299</v>
      </c>
      <c r="K573" s="1">
        <v>536</v>
      </c>
    </row>
    <row r="574" spans="1:11" ht="12" customHeight="1">
      <c r="A574" s="366" t="s">
        <v>1086</v>
      </c>
      <c r="B574" s="209"/>
      <c r="C574" s="11" t="s">
        <v>1087</v>
      </c>
      <c r="D574" s="368" t="s">
        <v>79</v>
      </c>
      <c r="E574" s="276"/>
      <c r="F574" s="276"/>
      <c r="G574" s="209"/>
      <c r="H574" s="22" t="s">
        <v>79</v>
      </c>
      <c r="I574" s="33" t="s">
        <v>1695</v>
      </c>
      <c r="J574" s="34">
        <v>40299</v>
      </c>
      <c r="K574" s="1">
        <v>537</v>
      </c>
    </row>
    <row r="575" spans="1:11" ht="12" customHeight="1">
      <c r="A575" s="366" t="s">
        <v>1088</v>
      </c>
      <c r="B575" s="209"/>
      <c r="C575" s="11" t="s">
        <v>1089</v>
      </c>
      <c r="D575" s="368" t="s">
        <v>565</v>
      </c>
      <c r="E575" s="276"/>
      <c r="F575" s="276"/>
      <c r="G575" s="209"/>
      <c r="H575" s="22" t="s">
        <v>565</v>
      </c>
      <c r="I575" s="33" t="s">
        <v>1696</v>
      </c>
      <c r="J575" s="34">
        <v>40299</v>
      </c>
      <c r="K575" s="1">
        <v>538</v>
      </c>
    </row>
    <row r="576" spans="1:11" ht="12" customHeight="1">
      <c r="A576" s="366" t="s">
        <v>1090</v>
      </c>
      <c r="B576" s="209"/>
      <c r="C576" s="11" t="s">
        <v>1091</v>
      </c>
      <c r="D576" s="368" t="s">
        <v>220</v>
      </c>
      <c r="E576" s="276"/>
      <c r="F576" s="276"/>
      <c r="G576" s="209"/>
      <c r="H576" s="22" t="s">
        <v>220</v>
      </c>
      <c r="I576" s="33" t="s">
        <v>1697</v>
      </c>
      <c r="J576" s="34">
        <v>40299</v>
      </c>
      <c r="K576" s="1">
        <v>539</v>
      </c>
    </row>
    <row r="577" spans="1:11" ht="12" customHeight="1">
      <c r="A577" s="366" t="s">
        <v>1092</v>
      </c>
      <c r="B577" s="209"/>
      <c r="C577" s="11" t="s">
        <v>1093</v>
      </c>
      <c r="D577" s="368" t="s">
        <v>257</v>
      </c>
      <c r="E577" s="276"/>
      <c r="F577" s="276"/>
      <c r="G577" s="209"/>
      <c r="H577" s="22" t="s">
        <v>217</v>
      </c>
      <c r="I577" s="33" t="s">
        <v>1700</v>
      </c>
      <c r="J577" s="34">
        <v>40299</v>
      </c>
      <c r="K577" s="1">
        <v>540</v>
      </c>
    </row>
    <row r="578" spans="1:11" ht="12" customHeight="1">
      <c r="A578" s="366" t="s">
        <v>1094</v>
      </c>
      <c r="B578" s="209"/>
      <c r="C578" s="11" t="s">
        <v>1095</v>
      </c>
      <c r="D578" s="368" t="s">
        <v>218</v>
      </c>
      <c r="E578" s="276"/>
      <c r="F578" s="276"/>
      <c r="G578" s="209"/>
      <c r="H578" s="22" t="s">
        <v>696</v>
      </c>
      <c r="I578" s="33" t="s">
        <v>1701</v>
      </c>
      <c r="J578" s="34">
        <v>40299</v>
      </c>
      <c r="K578" s="1">
        <v>541</v>
      </c>
    </row>
    <row r="579" spans="1:11" ht="12" customHeight="1">
      <c r="A579" s="366" t="s">
        <v>1096</v>
      </c>
      <c r="B579" s="209"/>
      <c r="C579" s="11" t="s">
        <v>162</v>
      </c>
      <c r="D579" s="368" t="s">
        <v>92</v>
      </c>
      <c r="E579" s="276"/>
      <c r="F579" s="276"/>
      <c r="G579" s="209"/>
      <c r="H579" s="22" t="s">
        <v>92</v>
      </c>
      <c r="I579" s="33" t="s">
        <v>1702</v>
      </c>
      <c r="J579" s="34">
        <v>40299</v>
      </c>
      <c r="K579" s="1">
        <v>542</v>
      </c>
    </row>
    <row r="580" spans="1:11" ht="12" customHeight="1">
      <c r="A580" s="366" t="s">
        <v>1097</v>
      </c>
      <c r="B580" s="209"/>
      <c r="C580" s="11" t="s">
        <v>1098</v>
      </c>
      <c r="D580" s="368" t="s">
        <v>257</v>
      </c>
      <c r="E580" s="276"/>
      <c r="F580" s="276"/>
      <c r="G580" s="209"/>
      <c r="H580" s="22" t="s">
        <v>257</v>
      </c>
      <c r="I580" s="33" t="s">
        <v>1703</v>
      </c>
      <c r="J580" s="34">
        <v>40299</v>
      </c>
      <c r="K580" s="1">
        <v>543</v>
      </c>
    </row>
    <row r="581" spans="1:11" ht="12" customHeight="1">
      <c r="A581" s="366" t="s">
        <v>1099</v>
      </c>
      <c r="B581" s="209"/>
      <c r="C581" s="11" t="s">
        <v>259</v>
      </c>
      <c r="D581" s="368" t="s">
        <v>245</v>
      </c>
      <c r="E581" s="276"/>
      <c r="F581" s="276"/>
      <c r="G581" s="209"/>
      <c r="H581" s="22" t="s">
        <v>248</v>
      </c>
      <c r="I581" s="33" t="s">
        <v>1704</v>
      </c>
      <c r="J581" s="34">
        <v>40299</v>
      </c>
      <c r="K581" s="1">
        <v>544</v>
      </c>
    </row>
    <row r="582" spans="1:11" ht="12" customHeight="1">
      <c r="A582" s="366" t="s">
        <v>1100</v>
      </c>
      <c r="B582" s="209"/>
      <c r="C582" s="11" t="s">
        <v>1101</v>
      </c>
      <c r="D582" s="368" t="s">
        <v>91</v>
      </c>
      <c r="E582" s="276"/>
      <c r="F582" s="276"/>
      <c r="G582" s="209"/>
      <c r="H582" s="22" t="s">
        <v>91</v>
      </c>
      <c r="I582" s="33" t="s">
        <v>1705</v>
      </c>
      <c r="J582" s="34">
        <v>40299</v>
      </c>
      <c r="K582" s="1">
        <v>545</v>
      </c>
    </row>
    <row r="583" spans="1:11" ht="26.25" customHeight="1">
      <c r="A583" s="366" t="s">
        <v>1102</v>
      </c>
      <c r="B583" s="209"/>
      <c r="C583" s="11" t="s">
        <v>1103</v>
      </c>
      <c r="D583" s="368" t="s">
        <v>286</v>
      </c>
      <c r="E583" s="276"/>
      <c r="F583" s="276"/>
      <c r="G583" s="209"/>
      <c r="H583" s="22" t="s">
        <v>224</v>
      </c>
      <c r="I583" s="33" t="s">
        <v>1708</v>
      </c>
      <c r="J583" s="34">
        <v>40299</v>
      </c>
      <c r="K583" s="1">
        <v>546</v>
      </c>
    </row>
    <row r="584" spans="1:11" ht="24.75" customHeight="1">
      <c r="A584" s="366" t="s">
        <v>1104</v>
      </c>
      <c r="B584" s="209"/>
      <c r="C584" s="11" t="s">
        <v>1105</v>
      </c>
      <c r="D584" s="368" t="s">
        <v>1106</v>
      </c>
      <c r="E584" s="276"/>
      <c r="F584" s="276"/>
      <c r="G584" s="209"/>
      <c r="H584" s="22" t="s">
        <v>1107</v>
      </c>
      <c r="I584" s="33" t="s">
        <v>1708</v>
      </c>
      <c r="J584" s="34">
        <v>40299</v>
      </c>
      <c r="K584" s="1">
        <v>547</v>
      </c>
    </row>
    <row r="585" spans="1:11" ht="24.75" customHeight="1">
      <c r="A585" s="366" t="s">
        <v>1108</v>
      </c>
      <c r="B585" s="209"/>
      <c r="C585" s="11" t="s">
        <v>1109</v>
      </c>
      <c r="D585" s="368" t="s">
        <v>1110</v>
      </c>
      <c r="E585" s="276"/>
      <c r="F585" s="276"/>
      <c r="G585" s="209"/>
      <c r="H585" s="22" t="s">
        <v>1110</v>
      </c>
      <c r="I585" s="33" t="s">
        <v>1708</v>
      </c>
      <c r="J585" s="34">
        <v>40299</v>
      </c>
      <c r="K585" s="1">
        <v>548</v>
      </c>
    </row>
    <row r="586" spans="1:11" ht="23.25" customHeight="1">
      <c r="A586" s="366" t="s">
        <v>1111</v>
      </c>
      <c r="B586" s="209"/>
      <c r="C586" s="11" t="s">
        <v>1112</v>
      </c>
      <c r="D586" s="368" t="s">
        <v>1113</v>
      </c>
      <c r="E586" s="276"/>
      <c r="F586" s="276"/>
      <c r="G586" s="209"/>
      <c r="H586" s="22" t="s">
        <v>897</v>
      </c>
      <c r="I586" s="33" t="s">
        <v>1708</v>
      </c>
      <c r="J586" s="34">
        <v>40299</v>
      </c>
      <c r="K586" s="1">
        <v>549</v>
      </c>
    </row>
    <row r="587" spans="1:11" ht="25.5" customHeight="1">
      <c r="A587" s="366" t="s">
        <v>1114</v>
      </c>
      <c r="B587" s="209"/>
      <c r="C587" s="11" t="s">
        <v>1115</v>
      </c>
      <c r="D587" s="368" t="s">
        <v>1116</v>
      </c>
      <c r="E587" s="276"/>
      <c r="F587" s="276"/>
      <c r="G587" s="209"/>
      <c r="H587" s="22" t="s">
        <v>1117</v>
      </c>
      <c r="I587" s="33" t="s">
        <v>1708</v>
      </c>
      <c r="J587" s="34">
        <v>40299</v>
      </c>
      <c r="K587" s="1">
        <v>550</v>
      </c>
    </row>
    <row r="588" spans="1:11" ht="24" customHeight="1">
      <c r="A588" s="366" t="s">
        <v>1118</v>
      </c>
      <c r="B588" s="209"/>
      <c r="C588" s="11" t="s">
        <v>1119</v>
      </c>
      <c r="D588" s="368" t="s">
        <v>274</v>
      </c>
      <c r="E588" s="276"/>
      <c r="F588" s="276"/>
      <c r="G588" s="209"/>
      <c r="H588" s="22" t="s">
        <v>1120</v>
      </c>
      <c r="I588" s="33" t="s">
        <v>1708</v>
      </c>
      <c r="J588" s="34">
        <v>40299</v>
      </c>
      <c r="K588" s="1">
        <v>551</v>
      </c>
    </row>
    <row r="589" spans="1:11" ht="28.5" customHeight="1">
      <c r="A589" s="366" t="s">
        <v>1121</v>
      </c>
      <c r="B589" s="209"/>
      <c r="C589" s="11" t="s">
        <v>1122</v>
      </c>
      <c r="D589" s="368" t="s">
        <v>1123</v>
      </c>
      <c r="E589" s="276"/>
      <c r="F589" s="276"/>
      <c r="G589" s="209"/>
      <c r="H589" s="22" t="s">
        <v>397</v>
      </c>
      <c r="I589" s="33" t="s">
        <v>1708</v>
      </c>
      <c r="J589" s="34">
        <v>40299</v>
      </c>
      <c r="K589" s="1">
        <v>552</v>
      </c>
    </row>
    <row r="590" spans="1:11" ht="12" customHeight="1">
      <c r="A590" s="366" t="s">
        <v>1124</v>
      </c>
      <c r="B590" s="209"/>
      <c r="C590" s="11" t="s">
        <v>1125</v>
      </c>
      <c r="D590" s="368" t="s">
        <v>104</v>
      </c>
      <c r="E590" s="276"/>
      <c r="F590" s="276"/>
      <c r="G590" s="209"/>
      <c r="H590" s="22" t="s">
        <v>104</v>
      </c>
      <c r="I590" s="33" t="s">
        <v>1706</v>
      </c>
      <c r="J590" s="34">
        <v>40299</v>
      </c>
      <c r="K590" s="1">
        <v>553</v>
      </c>
    </row>
    <row r="591" spans="1:11" ht="12" customHeight="1">
      <c r="A591" s="366" t="s">
        <v>1126</v>
      </c>
      <c r="B591" s="209"/>
      <c r="C591" s="11" t="s">
        <v>1127</v>
      </c>
      <c r="D591" s="368" t="s">
        <v>102</v>
      </c>
      <c r="E591" s="276"/>
      <c r="F591" s="276"/>
      <c r="G591" s="209"/>
      <c r="H591" s="22" t="s">
        <v>102</v>
      </c>
      <c r="I591" s="33" t="s">
        <v>1707</v>
      </c>
      <c r="J591" s="34">
        <v>40299</v>
      </c>
      <c r="K591" s="1">
        <v>554</v>
      </c>
    </row>
    <row r="592" spans="1:11" ht="24.75" customHeight="1">
      <c r="A592" s="366" t="s">
        <v>1128</v>
      </c>
      <c r="B592" s="209"/>
      <c r="C592" s="11" t="s">
        <v>1129</v>
      </c>
      <c r="D592" s="368" t="s">
        <v>58</v>
      </c>
      <c r="E592" s="276"/>
      <c r="F592" s="276"/>
      <c r="G592" s="209"/>
      <c r="H592" s="22" t="s">
        <v>147</v>
      </c>
      <c r="I592" s="33" t="s">
        <v>1708</v>
      </c>
      <c r="J592" s="34">
        <v>40299</v>
      </c>
      <c r="K592" s="1">
        <v>555</v>
      </c>
    </row>
    <row r="593" spans="1:11" ht="26.25" customHeight="1">
      <c r="A593" s="366" t="s">
        <v>1130</v>
      </c>
      <c r="B593" s="367"/>
      <c r="C593" s="4" t="s">
        <v>1131</v>
      </c>
      <c r="D593" s="368" t="s">
        <v>285</v>
      </c>
      <c r="E593" s="369"/>
      <c r="F593" s="369"/>
      <c r="G593" s="354"/>
      <c r="H593" s="20" t="s">
        <v>285</v>
      </c>
      <c r="I593" s="33" t="s">
        <v>1708</v>
      </c>
      <c r="J593" s="34">
        <v>40299</v>
      </c>
      <c r="K593" s="1">
        <v>556</v>
      </c>
    </row>
    <row r="594" spans="1:11" ht="24.75" customHeight="1">
      <c r="A594" s="366" t="s">
        <v>1132</v>
      </c>
      <c r="B594" s="367"/>
      <c r="C594" s="3" t="s">
        <v>1133</v>
      </c>
      <c r="D594" s="368" t="s">
        <v>110</v>
      </c>
      <c r="E594" s="369"/>
      <c r="F594" s="369"/>
      <c r="G594" s="354"/>
      <c r="H594" s="16" t="s">
        <v>656</v>
      </c>
      <c r="I594" s="33" t="s">
        <v>1708</v>
      </c>
      <c r="J594" s="34">
        <v>40299</v>
      </c>
      <c r="K594" s="1">
        <v>557</v>
      </c>
    </row>
    <row r="595" spans="1:10" ht="17.25" customHeight="1">
      <c r="A595" s="355" t="s">
        <v>1269</v>
      </c>
      <c r="B595" s="367"/>
      <c r="C595" s="5" t="s">
        <v>1134</v>
      </c>
      <c r="D595" s="357" t="s">
        <v>1135</v>
      </c>
      <c r="E595" s="358"/>
      <c r="F595" s="358"/>
      <c r="G595" s="359"/>
      <c r="H595" s="15" t="s">
        <v>1136</v>
      </c>
      <c r="I595" s="33"/>
      <c r="J595" s="34"/>
    </row>
    <row r="596" spans="1:10" ht="13.5" customHeight="1">
      <c r="A596" s="78" t="s">
        <v>1137</v>
      </c>
      <c r="B596" s="79"/>
      <c r="C596" s="79"/>
      <c r="D596" s="79"/>
      <c r="E596" s="79"/>
      <c r="F596" s="79"/>
      <c r="G596" s="79"/>
      <c r="H596" s="79"/>
      <c r="I596" s="79"/>
      <c r="J596" s="80"/>
    </row>
    <row r="597" spans="1:11" ht="12" customHeight="1">
      <c r="A597" s="360" t="s">
        <v>1138</v>
      </c>
      <c r="B597" s="367"/>
      <c r="C597" s="7" t="s">
        <v>1139</v>
      </c>
      <c r="D597" s="368" t="s">
        <v>416</v>
      </c>
      <c r="E597" s="276"/>
      <c r="F597" s="276"/>
      <c r="G597" s="367"/>
      <c r="H597" s="6" t="s">
        <v>653</v>
      </c>
      <c r="I597" s="33" t="s">
        <v>1709</v>
      </c>
      <c r="J597" s="34">
        <v>40299</v>
      </c>
      <c r="K597" s="1">
        <v>558</v>
      </c>
    </row>
    <row r="598" spans="1:11" ht="12" customHeight="1">
      <c r="A598" s="360" t="s">
        <v>1140</v>
      </c>
      <c r="B598" s="367"/>
      <c r="C598" s="6" t="s">
        <v>1141</v>
      </c>
      <c r="D598" s="368" t="s">
        <v>224</v>
      </c>
      <c r="E598" s="276"/>
      <c r="F598" s="276"/>
      <c r="G598" s="367"/>
      <c r="H598" s="6" t="s">
        <v>894</v>
      </c>
      <c r="I598" s="33" t="s">
        <v>1710</v>
      </c>
      <c r="J598" s="34">
        <v>40299</v>
      </c>
      <c r="K598" s="1">
        <v>559</v>
      </c>
    </row>
    <row r="599" spans="1:10" ht="14.25" customHeight="1">
      <c r="A599" s="208" t="s">
        <v>1269</v>
      </c>
      <c r="B599" s="367"/>
      <c r="C599" s="37">
        <v>2065.3</v>
      </c>
      <c r="D599" s="357" t="s">
        <v>407</v>
      </c>
      <c r="E599" s="276"/>
      <c r="F599" s="276"/>
      <c r="G599" s="367"/>
      <c r="H599" s="9" t="s">
        <v>353</v>
      </c>
      <c r="I599" s="33"/>
      <c r="J599" s="30"/>
    </row>
    <row r="600" spans="1:10" ht="13.5" customHeight="1">
      <c r="A600" s="81" t="s">
        <v>1142</v>
      </c>
      <c r="B600" s="79"/>
      <c r="C600" s="79"/>
      <c r="D600" s="79"/>
      <c r="E600" s="79"/>
      <c r="F600" s="79"/>
      <c r="G600" s="79"/>
      <c r="H600" s="79"/>
      <c r="I600" s="79"/>
      <c r="J600" s="80"/>
    </row>
    <row r="601" spans="1:11" ht="12" customHeight="1">
      <c r="A601" s="366" t="s">
        <v>1143</v>
      </c>
      <c r="B601" s="367"/>
      <c r="C601" s="31" t="s">
        <v>1144</v>
      </c>
      <c r="D601" s="363" t="s">
        <v>53</v>
      </c>
      <c r="E601" s="364"/>
      <c r="F601" s="364"/>
      <c r="G601" s="365"/>
      <c r="H601" s="32" t="s">
        <v>53</v>
      </c>
      <c r="I601" s="33" t="s">
        <v>1738</v>
      </c>
      <c r="J601" s="33" t="s">
        <v>1739</v>
      </c>
      <c r="K601" s="1">
        <v>560</v>
      </c>
    </row>
    <row r="602" spans="1:11" ht="12" customHeight="1">
      <c r="A602" s="366" t="s">
        <v>1145</v>
      </c>
      <c r="B602" s="367"/>
      <c r="C602" s="31" t="s">
        <v>1146</v>
      </c>
      <c r="D602" s="363" t="s">
        <v>214</v>
      </c>
      <c r="E602" s="364"/>
      <c r="F602" s="364"/>
      <c r="G602" s="365"/>
      <c r="H602" s="32" t="s">
        <v>214</v>
      </c>
      <c r="I602" s="33" t="s">
        <v>1740</v>
      </c>
      <c r="J602" s="33" t="s">
        <v>1739</v>
      </c>
      <c r="K602" s="1">
        <v>561</v>
      </c>
    </row>
    <row r="603" spans="1:11" ht="12" customHeight="1">
      <c r="A603" s="366" t="s">
        <v>1147</v>
      </c>
      <c r="B603" s="367"/>
      <c r="C603" s="31" t="s">
        <v>1148</v>
      </c>
      <c r="D603" s="363" t="s">
        <v>87</v>
      </c>
      <c r="E603" s="364"/>
      <c r="F603" s="364"/>
      <c r="G603" s="365"/>
      <c r="H603" s="32" t="s">
        <v>76</v>
      </c>
      <c r="I603" s="33" t="s">
        <v>1741</v>
      </c>
      <c r="J603" s="33" t="s">
        <v>1739</v>
      </c>
      <c r="K603" s="1">
        <v>562</v>
      </c>
    </row>
    <row r="604" spans="1:11" ht="12" customHeight="1">
      <c r="A604" s="366" t="s">
        <v>1149</v>
      </c>
      <c r="B604" s="367"/>
      <c r="C604" s="31" t="s">
        <v>1150</v>
      </c>
      <c r="D604" s="363" t="s">
        <v>64</v>
      </c>
      <c r="E604" s="364"/>
      <c r="F604" s="364"/>
      <c r="G604" s="365"/>
      <c r="H604" s="32" t="s">
        <v>64</v>
      </c>
      <c r="I604" s="33" t="s">
        <v>1742</v>
      </c>
      <c r="J604" s="33" t="s">
        <v>1739</v>
      </c>
      <c r="K604" s="1">
        <v>563</v>
      </c>
    </row>
    <row r="605" spans="1:11" ht="12" customHeight="1">
      <c r="A605" s="366" t="s">
        <v>1151</v>
      </c>
      <c r="B605" s="367"/>
      <c r="C605" s="31" t="s">
        <v>1152</v>
      </c>
      <c r="D605" s="363" t="s">
        <v>83</v>
      </c>
      <c r="E605" s="364"/>
      <c r="F605" s="364"/>
      <c r="G605" s="365"/>
      <c r="H605" s="32" t="s">
        <v>295</v>
      </c>
      <c r="I605" s="33" t="s">
        <v>1743</v>
      </c>
      <c r="J605" s="33" t="s">
        <v>1739</v>
      </c>
      <c r="K605" s="1">
        <v>564</v>
      </c>
    </row>
    <row r="606" spans="1:11" ht="12" customHeight="1">
      <c r="A606" s="366" t="s">
        <v>1153</v>
      </c>
      <c r="B606" s="367"/>
      <c r="C606" s="31" t="s">
        <v>1154</v>
      </c>
      <c r="D606" s="363" t="s">
        <v>89</v>
      </c>
      <c r="E606" s="364"/>
      <c r="F606" s="364"/>
      <c r="G606" s="365"/>
      <c r="H606" s="32" t="s">
        <v>89</v>
      </c>
      <c r="I606" s="33" t="s">
        <v>1744</v>
      </c>
      <c r="J606" s="33" t="s">
        <v>1739</v>
      </c>
      <c r="K606" s="1">
        <v>565</v>
      </c>
    </row>
    <row r="607" spans="1:11" ht="12" customHeight="1">
      <c r="A607" s="366" t="s">
        <v>1155</v>
      </c>
      <c r="B607" s="367"/>
      <c r="C607" s="31" t="s">
        <v>1156</v>
      </c>
      <c r="D607" s="363" t="s">
        <v>157</v>
      </c>
      <c r="E607" s="364"/>
      <c r="F607" s="364"/>
      <c r="G607" s="365"/>
      <c r="H607" s="32" t="s">
        <v>76</v>
      </c>
      <c r="I607" s="33" t="s">
        <v>1745</v>
      </c>
      <c r="J607" s="33" t="s">
        <v>1739</v>
      </c>
      <c r="K607" s="1">
        <v>566</v>
      </c>
    </row>
    <row r="608" spans="1:11" ht="12" customHeight="1">
      <c r="A608" s="366" t="s">
        <v>1157</v>
      </c>
      <c r="B608" s="367"/>
      <c r="C608" s="31" t="s">
        <v>1158</v>
      </c>
      <c r="D608" s="363" t="s">
        <v>68</v>
      </c>
      <c r="E608" s="364"/>
      <c r="F608" s="364"/>
      <c r="G608" s="365"/>
      <c r="H608" s="32" t="s">
        <v>68</v>
      </c>
      <c r="I608" s="33" t="s">
        <v>1746</v>
      </c>
      <c r="J608" s="33" t="s">
        <v>1739</v>
      </c>
      <c r="K608" s="1">
        <v>567</v>
      </c>
    </row>
    <row r="609" spans="1:11" ht="12" customHeight="1">
      <c r="A609" s="366" t="s">
        <v>1159</v>
      </c>
      <c r="B609" s="367"/>
      <c r="C609" s="31" t="s">
        <v>1160</v>
      </c>
      <c r="D609" s="363" t="s">
        <v>214</v>
      </c>
      <c r="E609" s="364"/>
      <c r="F609" s="364"/>
      <c r="G609" s="365"/>
      <c r="H609" s="32" t="s">
        <v>214</v>
      </c>
      <c r="I609" s="33" t="s">
        <v>1747</v>
      </c>
      <c r="J609" s="33" t="s">
        <v>1739</v>
      </c>
      <c r="K609" s="1">
        <v>568</v>
      </c>
    </row>
    <row r="610" spans="1:11" ht="12" customHeight="1">
      <c r="A610" s="366" t="s">
        <v>1161</v>
      </c>
      <c r="B610" s="367"/>
      <c r="C610" s="31" t="s">
        <v>1162</v>
      </c>
      <c r="D610" s="363" t="s">
        <v>53</v>
      </c>
      <c r="E610" s="364"/>
      <c r="F610" s="364"/>
      <c r="G610" s="365"/>
      <c r="H610" s="32" t="s">
        <v>53</v>
      </c>
      <c r="I610" s="33" t="s">
        <v>1711</v>
      </c>
      <c r="J610" s="34">
        <v>41548</v>
      </c>
      <c r="K610" s="1">
        <v>569</v>
      </c>
    </row>
    <row r="611" spans="1:11" ht="12" customHeight="1">
      <c r="A611" s="366" t="s">
        <v>1163</v>
      </c>
      <c r="B611" s="367"/>
      <c r="C611" s="31" t="s">
        <v>1164</v>
      </c>
      <c r="D611" s="363" t="s">
        <v>117</v>
      </c>
      <c r="E611" s="364"/>
      <c r="F611" s="364"/>
      <c r="G611" s="365"/>
      <c r="H611" s="32" t="s">
        <v>117</v>
      </c>
      <c r="I611" s="33" t="s">
        <v>1718</v>
      </c>
      <c r="J611" s="34">
        <v>41548</v>
      </c>
      <c r="K611" s="1">
        <v>570</v>
      </c>
    </row>
    <row r="612" spans="1:11" ht="12" customHeight="1">
      <c r="A612" s="366" t="s">
        <v>1165</v>
      </c>
      <c r="B612" s="367"/>
      <c r="C612" s="31" t="s">
        <v>1166</v>
      </c>
      <c r="D612" s="363" t="s">
        <v>128</v>
      </c>
      <c r="E612" s="364"/>
      <c r="F612" s="364"/>
      <c r="G612" s="365"/>
      <c r="H612" s="32" t="s">
        <v>128</v>
      </c>
      <c r="I612" s="33" t="s">
        <v>1719</v>
      </c>
      <c r="J612" s="34">
        <v>41548</v>
      </c>
      <c r="K612" s="1">
        <v>571</v>
      </c>
    </row>
    <row r="613" spans="1:11" ht="12" customHeight="1">
      <c r="A613" s="366" t="s">
        <v>1167</v>
      </c>
      <c r="B613" s="367"/>
      <c r="C613" s="31" t="s">
        <v>1168</v>
      </c>
      <c r="D613" s="363" t="s">
        <v>137</v>
      </c>
      <c r="E613" s="364"/>
      <c r="F613" s="364"/>
      <c r="G613" s="365"/>
      <c r="H613" s="32" t="s">
        <v>55</v>
      </c>
      <c r="I613" s="33" t="s">
        <v>1720</v>
      </c>
      <c r="J613" s="34">
        <v>41548</v>
      </c>
      <c r="K613" s="1">
        <v>572</v>
      </c>
    </row>
    <row r="614" spans="1:11" ht="12" customHeight="1">
      <c r="A614" s="366" t="s">
        <v>1169</v>
      </c>
      <c r="B614" s="367"/>
      <c r="C614" s="31" t="s">
        <v>1170</v>
      </c>
      <c r="D614" s="363" t="s">
        <v>214</v>
      </c>
      <c r="E614" s="364"/>
      <c r="F614" s="364"/>
      <c r="G614" s="365"/>
      <c r="H614" s="32" t="s">
        <v>214</v>
      </c>
      <c r="I614" s="33" t="s">
        <v>1721</v>
      </c>
      <c r="J614" s="34">
        <v>41548</v>
      </c>
      <c r="K614" s="1">
        <v>573</v>
      </c>
    </row>
    <row r="615" spans="1:11" ht="12" customHeight="1">
      <c r="A615" s="366" t="s">
        <v>1171</v>
      </c>
      <c r="B615" s="367"/>
      <c r="C615" s="31" t="s">
        <v>1172</v>
      </c>
      <c r="D615" s="363" t="s">
        <v>102</v>
      </c>
      <c r="E615" s="364"/>
      <c r="F615" s="364"/>
      <c r="G615" s="365"/>
      <c r="H615" s="32" t="s">
        <v>128</v>
      </c>
      <c r="I615" s="33" t="s">
        <v>1722</v>
      </c>
      <c r="J615" s="34">
        <v>41548</v>
      </c>
      <c r="K615" s="1">
        <v>574</v>
      </c>
    </row>
    <row r="616" spans="1:11" ht="12" customHeight="1">
      <c r="A616" s="366" t="s">
        <v>1173</v>
      </c>
      <c r="B616" s="367"/>
      <c r="C616" s="31" t="s">
        <v>1174</v>
      </c>
      <c r="D616" s="363" t="s">
        <v>117</v>
      </c>
      <c r="E616" s="364"/>
      <c r="F616" s="364"/>
      <c r="G616" s="365"/>
      <c r="H616" s="32" t="s">
        <v>117</v>
      </c>
      <c r="I616" s="33" t="s">
        <v>1723</v>
      </c>
      <c r="J616" s="34">
        <v>41548</v>
      </c>
      <c r="K616" s="1">
        <v>575</v>
      </c>
    </row>
    <row r="617" spans="1:11" ht="12" customHeight="1">
      <c r="A617" s="366" t="s">
        <v>1175</v>
      </c>
      <c r="B617" s="367"/>
      <c r="C617" s="31" t="s">
        <v>1176</v>
      </c>
      <c r="D617" s="363" t="s">
        <v>62</v>
      </c>
      <c r="E617" s="364"/>
      <c r="F617" s="364"/>
      <c r="G617" s="365"/>
      <c r="H617" s="32" t="s">
        <v>62</v>
      </c>
      <c r="I617" s="33" t="s">
        <v>1724</v>
      </c>
      <c r="J617" s="34">
        <v>41548</v>
      </c>
      <c r="K617" s="1">
        <v>576</v>
      </c>
    </row>
    <row r="618" spans="1:11" ht="12" customHeight="1">
      <c r="A618" s="366" t="s">
        <v>1177</v>
      </c>
      <c r="B618" s="367"/>
      <c r="C618" s="31" t="s">
        <v>1178</v>
      </c>
      <c r="D618" s="363" t="s">
        <v>84</v>
      </c>
      <c r="E618" s="364"/>
      <c r="F618" s="364"/>
      <c r="G618" s="365"/>
      <c r="H618" s="32" t="s">
        <v>212</v>
      </c>
      <c r="I618" s="33" t="s">
        <v>1725</v>
      </c>
      <c r="J618" s="34">
        <v>41548</v>
      </c>
      <c r="K618" s="1">
        <v>577</v>
      </c>
    </row>
    <row r="619" spans="1:11" ht="12" customHeight="1">
      <c r="A619" s="366" t="s">
        <v>1179</v>
      </c>
      <c r="B619" s="367"/>
      <c r="C619" s="31" t="s">
        <v>1180</v>
      </c>
      <c r="D619" s="363" t="s">
        <v>64</v>
      </c>
      <c r="E619" s="364"/>
      <c r="F619" s="364"/>
      <c r="G619" s="365"/>
      <c r="H619" s="32" t="s">
        <v>115</v>
      </c>
      <c r="I619" s="33" t="s">
        <v>1726</v>
      </c>
      <c r="J619" s="34">
        <v>41548</v>
      </c>
      <c r="K619" s="1">
        <v>578</v>
      </c>
    </row>
    <row r="620" spans="1:11" ht="12" customHeight="1">
      <c r="A620" s="366" t="s">
        <v>1181</v>
      </c>
      <c r="B620" s="367"/>
      <c r="C620" s="31" t="s">
        <v>1182</v>
      </c>
      <c r="D620" s="363" t="s">
        <v>64</v>
      </c>
      <c r="E620" s="364"/>
      <c r="F620" s="364"/>
      <c r="G620" s="365"/>
      <c r="H620" s="32" t="s">
        <v>137</v>
      </c>
      <c r="I620" s="33" t="s">
        <v>1727</v>
      </c>
      <c r="J620" s="34">
        <v>41548</v>
      </c>
      <c r="K620" s="1">
        <v>579</v>
      </c>
    </row>
    <row r="621" spans="1:11" ht="12" customHeight="1">
      <c r="A621" s="366" t="s">
        <v>1183</v>
      </c>
      <c r="B621" s="367"/>
      <c r="C621" s="31" t="s">
        <v>170</v>
      </c>
      <c r="D621" s="363" t="s">
        <v>68</v>
      </c>
      <c r="E621" s="364"/>
      <c r="F621" s="364"/>
      <c r="G621" s="365"/>
      <c r="H621" s="32" t="s">
        <v>68</v>
      </c>
      <c r="I621" s="33" t="s">
        <v>1728</v>
      </c>
      <c r="J621" s="34">
        <v>41548</v>
      </c>
      <c r="K621" s="1">
        <v>580</v>
      </c>
    </row>
    <row r="622" spans="1:11" ht="12" customHeight="1">
      <c r="A622" s="366" t="s">
        <v>1184</v>
      </c>
      <c r="B622" s="367"/>
      <c r="C622" s="31" t="s">
        <v>1185</v>
      </c>
      <c r="D622" s="363" t="s">
        <v>117</v>
      </c>
      <c r="E622" s="364"/>
      <c r="F622" s="364"/>
      <c r="G622" s="365"/>
      <c r="H622" s="32" t="s">
        <v>117</v>
      </c>
      <c r="I622" s="33" t="s">
        <v>1729</v>
      </c>
      <c r="J622" s="34">
        <v>41548</v>
      </c>
      <c r="K622" s="1">
        <v>581</v>
      </c>
    </row>
    <row r="623" spans="1:11" ht="12" customHeight="1">
      <c r="A623" s="366" t="s">
        <v>1186</v>
      </c>
      <c r="B623" s="367"/>
      <c r="C623" s="31" t="s">
        <v>1187</v>
      </c>
      <c r="D623" s="363" t="s">
        <v>79</v>
      </c>
      <c r="E623" s="364"/>
      <c r="F623" s="364"/>
      <c r="G623" s="365"/>
      <c r="H623" s="32" t="s">
        <v>79</v>
      </c>
      <c r="I623" s="33" t="s">
        <v>1730</v>
      </c>
      <c r="J623" s="34">
        <v>41548</v>
      </c>
      <c r="K623" s="1">
        <v>582</v>
      </c>
    </row>
    <row r="624" spans="1:11" ht="12" customHeight="1">
      <c r="A624" s="366" t="s">
        <v>1188</v>
      </c>
      <c r="B624" s="367"/>
      <c r="C624" s="31" t="s">
        <v>1189</v>
      </c>
      <c r="D624" s="363" t="s">
        <v>137</v>
      </c>
      <c r="E624" s="364"/>
      <c r="F624" s="364"/>
      <c r="G624" s="365"/>
      <c r="H624" s="32" t="s">
        <v>137</v>
      </c>
      <c r="I624" s="33" t="s">
        <v>1731</v>
      </c>
      <c r="J624" s="34">
        <v>41548</v>
      </c>
      <c r="K624" s="1">
        <v>583</v>
      </c>
    </row>
    <row r="625" spans="1:11" ht="12" customHeight="1">
      <c r="A625" s="366" t="s">
        <v>1190</v>
      </c>
      <c r="B625" s="367"/>
      <c r="C625" s="31" t="s">
        <v>1191</v>
      </c>
      <c r="D625" s="363" t="s">
        <v>214</v>
      </c>
      <c r="E625" s="364"/>
      <c r="F625" s="364"/>
      <c r="G625" s="365"/>
      <c r="H625" s="32" t="s">
        <v>68</v>
      </c>
      <c r="I625" s="33" t="s">
        <v>1732</v>
      </c>
      <c r="J625" s="34">
        <v>41548</v>
      </c>
      <c r="K625" s="1">
        <v>584</v>
      </c>
    </row>
    <row r="626" spans="1:11" ht="12" customHeight="1">
      <c r="A626" s="366" t="s">
        <v>1192</v>
      </c>
      <c r="B626" s="367"/>
      <c r="C626" s="31" t="s">
        <v>1193</v>
      </c>
      <c r="D626" s="363" t="s">
        <v>62</v>
      </c>
      <c r="E626" s="364"/>
      <c r="F626" s="364"/>
      <c r="G626" s="365"/>
      <c r="H626" s="32" t="s">
        <v>62</v>
      </c>
      <c r="I626" s="33" t="s">
        <v>1717</v>
      </c>
      <c r="J626" s="34">
        <v>41548</v>
      </c>
      <c r="K626" s="1">
        <v>585</v>
      </c>
    </row>
    <row r="627" spans="1:11" ht="12" customHeight="1">
      <c r="A627" s="366" t="s">
        <v>1194</v>
      </c>
      <c r="B627" s="367"/>
      <c r="C627" s="31" t="s">
        <v>485</v>
      </c>
      <c r="D627" s="363" t="s">
        <v>70</v>
      </c>
      <c r="E627" s="364"/>
      <c r="F627" s="364"/>
      <c r="G627" s="365"/>
      <c r="H627" s="32" t="s">
        <v>70</v>
      </c>
      <c r="I627" s="33" t="s">
        <v>1737</v>
      </c>
      <c r="J627" s="34">
        <v>41548</v>
      </c>
      <c r="K627" s="1">
        <v>586</v>
      </c>
    </row>
    <row r="628" spans="1:11" ht="12" customHeight="1">
      <c r="A628" s="366" t="s">
        <v>1195</v>
      </c>
      <c r="B628" s="367"/>
      <c r="C628" s="31" t="s">
        <v>1196</v>
      </c>
      <c r="D628" s="363" t="s">
        <v>141</v>
      </c>
      <c r="E628" s="364"/>
      <c r="F628" s="364"/>
      <c r="G628" s="365"/>
      <c r="H628" s="32" t="s">
        <v>141</v>
      </c>
      <c r="I628" s="33" t="s">
        <v>1733</v>
      </c>
      <c r="J628" s="34">
        <v>41548</v>
      </c>
      <c r="K628" s="1">
        <v>587</v>
      </c>
    </row>
    <row r="629" spans="1:11" ht="12" customHeight="1">
      <c r="A629" s="366" t="s">
        <v>1197</v>
      </c>
      <c r="B629" s="367"/>
      <c r="C629" s="31" t="s">
        <v>488</v>
      </c>
      <c r="D629" s="363" t="s">
        <v>128</v>
      </c>
      <c r="E629" s="364"/>
      <c r="F629" s="364"/>
      <c r="G629" s="365"/>
      <c r="H629" s="32" t="s">
        <v>128</v>
      </c>
      <c r="I629" s="33" t="s">
        <v>1734</v>
      </c>
      <c r="J629" s="34">
        <v>41548</v>
      </c>
      <c r="K629" s="1">
        <v>588</v>
      </c>
    </row>
    <row r="630" spans="1:11" ht="12" customHeight="1">
      <c r="A630" s="366" t="s">
        <v>1198</v>
      </c>
      <c r="B630" s="367"/>
      <c r="C630" s="31" t="s">
        <v>1199</v>
      </c>
      <c r="D630" s="363" t="s">
        <v>164</v>
      </c>
      <c r="E630" s="364"/>
      <c r="F630" s="364"/>
      <c r="G630" s="365"/>
      <c r="H630" s="32" t="s">
        <v>257</v>
      </c>
      <c r="I630" s="33" t="s">
        <v>1735</v>
      </c>
      <c r="J630" s="34">
        <v>41548</v>
      </c>
      <c r="K630" s="1">
        <v>589</v>
      </c>
    </row>
    <row r="631" spans="1:11" ht="12" customHeight="1">
      <c r="A631" s="366" t="s">
        <v>1200</v>
      </c>
      <c r="B631" s="367"/>
      <c r="C631" s="31" t="s">
        <v>1201</v>
      </c>
      <c r="D631" s="363" t="s">
        <v>58</v>
      </c>
      <c r="E631" s="364"/>
      <c r="F631" s="364"/>
      <c r="G631" s="365"/>
      <c r="H631" s="32" t="s">
        <v>59</v>
      </c>
      <c r="I631" s="33" t="s">
        <v>1736</v>
      </c>
      <c r="J631" s="34">
        <v>41548</v>
      </c>
      <c r="K631" s="1">
        <v>590</v>
      </c>
    </row>
    <row r="632" spans="1:11" ht="12" customHeight="1">
      <c r="A632" s="366" t="s">
        <v>1202</v>
      </c>
      <c r="B632" s="367"/>
      <c r="C632" s="31" t="s">
        <v>1203</v>
      </c>
      <c r="D632" s="363" t="s">
        <v>68</v>
      </c>
      <c r="E632" s="364"/>
      <c r="F632" s="364"/>
      <c r="G632" s="365"/>
      <c r="H632" s="32" t="s">
        <v>70</v>
      </c>
      <c r="I632" s="33" t="s">
        <v>1712</v>
      </c>
      <c r="J632" s="34">
        <v>41548</v>
      </c>
      <c r="K632" s="1">
        <v>591</v>
      </c>
    </row>
    <row r="633" spans="1:11" ht="12" customHeight="1">
      <c r="A633" s="366" t="s">
        <v>1204</v>
      </c>
      <c r="B633" s="367"/>
      <c r="C633" s="31" t="s">
        <v>1205</v>
      </c>
      <c r="D633" s="363" t="s">
        <v>209</v>
      </c>
      <c r="E633" s="364"/>
      <c r="F633" s="364"/>
      <c r="G633" s="365"/>
      <c r="H633" s="32" t="s">
        <v>147</v>
      </c>
      <c r="I633" s="33" t="s">
        <v>1713</v>
      </c>
      <c r="J633" s="34">
        <v>41548</v>
      </c>
      <c r="K633" s="1">
        <v>592</v>
      </c>
    </row>
    <row r="634" spans="1:11" ht="12" customHeight="1">
      <c r="A634" s="366" t="s">
        <v>1206</v>
      </c>
      <c r="B634" s="367"/>
      <c r="C634" s="31" t="s">
        <v>1207</v>
      </c>
      <c r="D634" s="363" t="s">
        <v>53</v>
      </c>
      <c r="E634" s="364"/>
      <c r="F634" s="364"/>
      <c r="G634" s="365"/>
      <c r="H634" s="32" t="s">
        <v>53</v>
      </c>
      <c r="I634" s="33" t="s">
        <v>1714</v>
      </c>
      <c r="J634" s="34">
        <v>41548</v>
      </c>
      <c r="K634" s="1">
        <v>593</v>
      </c>
    </row>
    <row r="635" spans="1:11" ht="12" customHeight="1">
      <c r="A635" s="366" t="s">
        <v>1208</v>
      </c>
      <c r="B635" s="367"/>
      <c r="C635" s="31" t="s">
        <v>1209</v>
      </c>
      <c r="D635" s="363" t="s">
        <v>59</v>
      </c>
      <c r="E635" s="364"/>
      <c r="F635" s="364"/>
      <c r="G635" s="365"/>
      <c r="H635" s="32" t="s">
        <v>78</v>
      </c>
      <c r="I635" s="33" t="s">
        <v>1715</v>
      </c>
      <c r="J635" s="34">
        <v>41548</v>
      </c>
      <c r="K635" s="1">
        <v>594</v>
      </c>
    </row>
    <row r="636" spans="1:11" ht="12" customHeight="1">
      <c r="A636" s="366" t="s">
        <v>1210</v>
      </c>
      <c r="B636" s="367"/>
      <c r="C636" s="31" t="s">
        <v>1211</v>
      </c>
      <c r="D636" s="363" t="s">
        <v>53</v>
      </c>
      <c r="E636" s="364"/>
      <c r="F636" s="364"/>
      <c r="G636" s="365"/>
      <c r="H636" s="32" t="s">
        <v>53</v>
      </c>
      <c r="I636" s="33" t="s">
        <v>1716</v>
      </c>
      <c r="J636" s="34">
        <v>41548</v>
      </c>
      <c r="K636" s="1">
        <v>595</v>
      </c>
    </row>
    <row r="637" spans="1:10" ht="18" customHeight="1">
      <c r="A637" s="355" t="s">
        <v>1269</v>
      </c>
      <c r="B637" s="367"/>
      <c r="C637" s="38" t="s">
        <v>1212</v>
      </c>
      <c r="D637" s="212" t="s">
        <v>1213</v>
      </c>
      <c r="E637" s="213"/>
      <c r="F637" s="213"/>
      <c r="G637" s="180"/>
      <c r="H637" s="39" t="s">
        <v>1214</v>
      </c>
      <c r="I637" s="33"/>
      <c r="J637" s="33"/>
    </row>
    <row r="638" spans="1:10" ht="13.5" customHeight="1">
      <c r="A638" s="181" t="s">
        <v>1215</v>
      </c>
      <c r="B638" s="367"/>
      <c r="C638" s="38">
        <f>367916.52-3174-50.3-42-40.6-91.4-39.4-79-42.8</f>
        <v>364357.02</v>
      </c>
      <c r="D638" s="212">
        <f>18992-21-2-4-3-7-5-1-4</f>
        <v>18945</v>
      </c>
      <c r="E638" s="213"/>
      <c r="F638" s="213"/>
      <c r="G638" s="180"/>
      <c r="H638" s="39">
        <f>18489-19-2-4-3-7-5-1-4</f>
        <v>18444</v>
      </c>
      <c r="I638" s="33"/>
      <c r="J638" s="33"/>
    </row>
    <row r="639" ht="15" customHeight="1"/>
    <row r="640" spans="1:9" ht="13.5" customHeight="1">
      <c r="A640" s="82"/>
      <c r="B640" s="82"/>
      <c r="C640" s="82"/>
      <c r="D640" s="82"/>
      <c r="E640" s="82"/>
      <c r="F640" s="82"/>
      <c r="G640" s="82"/>
      <c r="H640" s="82"/>
      <c r="I640" s="19"/>
    </row>
    <row r="641" spans="2:4" ht="13.5" customHeight="1">
      <c r="B641" s="17"/>
      <c r="C641" s="17"/>
      <c r="D641" s="17"/>
    </row>
    <row r="642" spans="1:10" ht="13.5" customHeight="1">
      <c r="A642" s="83" t="s">
        <v>1751</v>
      </c>
      <c r="B642" s="84"/>
      <c r="C642" s="84"/>
      <c r="D642" s="84"/>
      <c r="E642" s="84"/>
      <c r="F642" s="84"/>
      <c r="G642" s="84"/>
      <c r="H642" s="84"/>
      <c r="I642" s="395" t="s">
        <v>1752</v>
      </c>
      <c r="J642" s="395"/>
    </row>
    <row r="643" spans="2:4" ht="13.5" customHeight="1">
      <c r="B643" s="17"/>
      <c r="C643" s="17"/>
      <c r="D643" s="17"/>
    </row>
    <row r="644" spans="2:9" ht="13.5" customHeight="1">
      <c r="B644" s="144" t="s">
        <v>191</v>
      </c>
      <c r="C644" s="145"/>
      <c r="D644" s="145"/>
      <c r="E644" s="146" t="s">
        <v>191</v>
      </c>
      <c r="F644" s="147"/>
      <c r="G644" s="147"/>
      <c r="H644" s="147"/>
      <c r="I644" s="147"/>
    </row>
    <row r="645" spans="2:4" ht="13.5" customHeight="1">
      <c r="B645" s="145"/>
      <c r="C645" s="145"/>
      <c r="D645" s="145"/>
    </row>
    <row r="646" ht="408.75" customHeight="1"/>
    <row r="647" ht="175.5" customHeight="1"/>
    <row r="648" spans="1:13" ht="12" customHeight="1">
      <c r="A648" s="148" t="s">
        <v>154</v>
      </c>
      <c r="B648" s="149"/>
      <c r="C648" s="149"/>
      <c r="D648" s="149"/>
      <c r="E648" s="149"/>
      <c r="G648" s="76" t="s">
        <v>1216</v>
      </c>
      <c r="H648" s="77"/>
      <c r="I648" s="77"/>
      <c r="J648" s="77"/>
      <c r="K648" s="77"/>
      <c r="L648" s="77"/>
      <c r="M648" s="77"/>
    </row>
    <row r="649" ht="12" customHeight="1"/>
  </sheetData>
  <sheetProtection/>
  <mergeCells count="1260">
    <mergeCell ref="A600:J600"/>
    <mergeCell ref="A640:H640"/>
    <mergeCell ref="A642:H642"/>
    <mergeCell ref="A49:J49"/>
    <mergeCell ref="A79:J79"/>
    <mergeCell ref="A196:J196"/>
    <mergeCell ref="A256:J256"/>
    <mergeCell ref="A496:J496"/>
    <mergeCell ref="A547:J547"/>
    <mergeCell ref="I642:J642"/>
    <mergeCell ref="B644:D645"/>
    <mergeCell ref="E644:I644"/>
    <mergeCell ref="A648:E648"/>
    <mergeCell ref="G648:M648"/>
    <mergeCell ref="A2:J2"/>
    <mergeCell ref="A634:B634"/>
    <mergeCell ref="D634:G634"/>
    <mergeCell ref="A635:B635"/>
    <mergeCell ref="D635:G635"/>
    <mergeCell ref="A339:J339"/>
    <mergeCell ref="A378:J378"/>
    <mergeCell ref="A403:J403"/>
    <mergeCell ref="A432:J432"/>
    <mergeCell ref="A596:J596"/>
    <mergeCell ref="A637:B637"/>
    <mergeCell ref="D637:G637"/>
    <mergeCell ref="A638:B638"/>
    <mergeCell ref="D638:G638"/>
    <mergeCell ref="D636:G636"/>
    <mergeCell ref="A631:B631"/>
    <mergeCell ref="D631:G631"/>
    <mergeCell ref="A632:B632"/>
    <mergeCell ref="D632:G632"/>
    <mergeCell ref="A633:B633"/>
    <mergeCell ref="D633:G633"/>
    <mergeCell ref="A636:B636"/>
    <mergeCell ref="A630:B630"/>
    <mergeCell ref="D630:G630"/>
    <mergeCell ref="A626:B626"/>
    <mergeCell ref="D626:G626"/>
    <mergeCell ref="A627:B627"/>
    <mergeCell ref="D627:G627"/>
    <mergeCell ref="A628:B628"/>
    <mergeCell ref="D628:G628"/>
    <mergeCell ref="A625:B625"/>
    <mergeCell ref="D625:G625"/>
    <mergeCell ref="A629:B629"/>
    <mergeCell ref="D629:G629"/>
    <mergeCell ref="A623:B623"/>
    <mergeCell ref="D623:G623"/>
    <mergeCell ref="A624:B624"/>
    <mergeCell ref="D624:G624"/>
    <mergeCell ref="A621:B621"/>
    <mergeCell ref="D621:G621"/>
    <mergeCell ref="A622:B622"/>
    <mergeCell ref="D622:G622"/>
    <mergeCell ref="A619:B619"/>
    <mergeCell ref="D619:G619"/>
    <mergeCell ref="A620:B620"/>
    <mergeCell ref="D620:G620"/>
    <mergeCell ref="A617:B617"/>
    <mergeCell ref="D617:G617"/>
    <mergeCell ref="A618:B618"/>
    <mergeCell ref="D618:G618"/>
    <mergeCell ref="A615:B615"/>
    <mergeCell ref="D615:G615"/>
    <mergeCell ref="A616:B616"/>
    <mergeCell ref="D616:G616"/>
    <mergeCell ref="A613:B613"/>
    <mergeCell ref="D613:G613"/>
    <mergeCell ref="A614:B614"/>
    <mergeCell ref="D614:G614"/>
    <mergeCell ref="A611:B611"/>
    <mergeCell ref="D611:G611"/>
    <mergeCell ref="A612:B612"/>
    <mergeCell ref="D612:G612"/>
    <mergeCell ref="A609:B609"/>
    <mergeCell ref="D609:G609"/>
    <mergeCell ref="A610:B610"/>
    <mergeCell ref="D610:G610"/>
    <mergeCell ref="A607:B607"/>
    <mergeCell ref="D607:G607"/>
    <mergeCell ref="A608:B608"/>
    <mergeCell ref="D608:G608"/>
    <mergeCell ref="A605:B605"/>
    <mergeCell ref="D605:G605"/>
    <mergeCell ref="A606:B606"/>
    <mergeCell ref="D606:G606"/>
    <mergeCell ref="A603:B603"/>
    <mergeCell ref="D603:G603"/>
    <mergeCell ref="A604:B604"/>
    <mergeCell ref="D604:G604"/>
    <mergeCell ref="A601:B601"/>
    <mergeCell ref="D601:G601"/>
    <mergeCell ref="A602:B602"/>
    <mergeCell ref="D602:G602"/>
    <mergeCell ref="A598:B598"/>
    <mergeCell ref="D598:G598"/>
    <mergeCell ref="A599:B599"/>
    <mergeCell ref="D599:G599"/>
    <mergeCell ref="A595:B595"/>
    <mergeCell ref="D595:G595"/>
    <mergeCell ref="A597:B597"/>
    <mergeCell ref="D597:G597"/>
    <mergeCell ref="A593:B593"/>
    <mergeCell ref="D593:G593"/>
    <mergeCell ref="A594:B594"/>
    <mergeCell ref="D594:G594"/>
    <mergeCell ref="A591:B591"/>
    <mergeCell ref="D591:G591"/>
    <mergeCell ref="A592:B592"/>
    <mergeCell ref="D592:G592"/>
    <mergeCell ref="A589:B589"/>
    <mergeCell ref="D589:G589"/>
    <mergeCell ref="A590:B590"/>
    <mergeCell ref="D590:G590"/>
    <mergeCell ref="A587:B587"/>
    <mergeCell ref="D587:G587"/>
    <mergeCell ref="A588:B588"/>
    <mergeCell ref="D588:G588"/>
    <mergeCell ref="A585:B585"/>
    <mergeCell ref="D585:G585"/>
    <mergeCell ref="A586:B586"/>
    <mergeCell ref="D586:G586"/>
    <mergeCell ref="A583:B583"/>
    <mergeCell ref="D583:G583"/>
    <mergeCell ref="A584:B584"/>
    <mergeCell ref="D584:G584"/>
    <mergeCell ref="A581:B581"/>
    <mergeCell ref="D581:G581"/>
    <mergeCell ref="A582:B582"/>
    <mergeCell ref="D582:G582"/>
    <mergeCell ref="A579:B579"/>
    <mergeCell ref="D579:G579"/>
    <mergeCell ref="A580:B580"/>
    <mergeCell ref="D580:G580"/>
    <mergeCell ref="A577:B577"/>
    <mergeCell ref="D577:G577"/>
    <mergeCell ref="A578:B578"/>
    <mergeCell ref="D578:G578"/>
    <mergeCell ref="A575:B575"/>
    <mergeCell ref="D575:G575"/>
    <mergeCell ref="A576:B576"/>
    <mergeCell ref="D576:G576"/>
    <mergeCell ref="A573:B573"/>
    <mergeCell ref="D573:G573"/>
    <mergeCell ref="A574:B574"/>
    <mergeCell ref="D574:G574"/>
    <mergeCell ref="A571:B571"/>
    <mergeCell ref="D571:G571"/>
    <mergeCell ref="A572:B572"/>
    <mergeCell ref="D572:G572"/>
    <mergeCell ref="A569:B569"/>
    <mergeCell ref="D569:G569"/>
    <mergeCell ref="A570:B570"/>
    <mergeCell ref="D570:G570"/>
    <mergeCell ref="A567:B567"/>
    <mergeCell ref="D567:G567"/>
    <mergeCell ref="A568:B568"/>
    <mergeCell ref="D568:G568"/>
    <mergeCell ref="A566:B566"/>
    <mergeCell ref="D566:G566"/>
    <mergeCell ref="A562:B562"/>
    <mergeCell ref="D562:G562"/>
    <mergeCell ref="A563:B563"/>
    <mergeCell ref="D563:G563"/>
    <mergeCell ref="A564:B564"/>
    <mergeCell ref="D564:G564"/>
    <mergeCell ref="A561:B561"/>
    <mergeCell ref="D561:G561"/>
    <mergeCell ref="A565:B565"/>
    <mergeCell ref="D565:G565"/>
    <mergeCell ref="A559:B559"/>
    <mergeCell ref="D559:G559"/>
    <mergeCell ref="A560:B560"/>
    <mergeCell ref="D560:G560"/>
    <mergeCell ref="A557:B557"/>
    <mergeCell ref="D557:G557"/>
    <mergeCell ref="A558:B558"/>
    <mergeCell ref="D558:G558"/>
    <mergeCell ref="A555:B555"/>
    <mergeCell ref="D555:G555"/>
    <mergeCell ref="A556:B556"/>
    <mergeCell ref="D556:G556"/>
    <mergeCell ref="A553:B553"/>
    <mergeCell ref="D553:G553"/>
    <mergeCell ref="A554:B554"/>
    <mergeCell ref="D554:G554"/>
    <mergeCell ref="A551:B551"/>
    <mergeCell ref="D551:G551"/>
    <mergeCell ref="A552:B552"/>
    <mergeCell ref="D552:G552"/>
    <mergeCell ref="A549:B549"/>
    <mergeCell ref="D549:G549"/>
    <mergeCell ref="A550:B550"/>
    <mergeCell ref="D550:G550"/>
    <mergeCell ref="A546:B546"/>
    <mergeCell ref="D546:G546"/>
    <mergeCell ref="A548:B548"/>
    <mergeCell ref="D548:G548"/>
    <mergeCell ref="A544:B544"/>
    <mergeCell ref="D544:G544"/>
    <mergeCell ref="A545:B545"/>
    <mergeCell ref="D545:G545"/>
    <mergeCell ref="A542:B542"/>
    <mergeCell ref="D542:G542"/>
    <mergeCell ref="A543:B543"/>
    <mergeCell ref="D543:G543"/>
    <mergeCell ref="A540:B540"/>
    <mergeCell ref="D540:G540"/>
    <mergeCell ref="A541:B541"/>
    <mergeCell ref="D541:G541"/>
    <mergeCell ref="A538:B538"/>
    <mergeCell ref="D538:G538"/>
    <mergeCell ref="A539:B539"/>
    <mergeCell ref="D539:G539"/>
    <mergeCell ref="A536:B536"/>
    <mergeCell ref="D536:G536"/>
    <mergeCell ref="A537:B537"/>
    <mergeCell ref="D537:G537"/>
    <mergeCell ref="A534:B534"/>
    <mergeCell ref="D534:G534"/>
    <mergeCell ref="A535:B535"/>
    <mergeCell ref="D535:G535"/>
    <mergeCell ref="A532:B532"/>
    <mergeCell ref="D532:G532"/>
    <mergeCell ref="A533:B533"/>
    <mergeCell ref="D533:G533"/>
    <mergeCell ref="A530:B530"/>
    <mergeCell ref="D530:G530"/>
    <mergeCell ref="A531:B531"/>
    <mergeCell ref="D531:G531"/>
    <mergeCell ref="A528:B528"/>
    <mergeCell ref="D528:G528"/>
    <mergeCell ref="A529:B529"/>
    <mergeCell ref="D529:G529"/>
    <mergeCell ref="A526:B526"/>
    <mergeCell ref="D526:G526"/>
    <mergeCell ref="A527:B527"/>
    <mergeCell ref="D527:G527"/>
    <mergeCell ref="A524:B524"/>
    <mergeCell ref="D524:G524"/>
    <mergeCell ref="A525:B525"/>
    <mergeCell ref="D525:G525"/>
    <mergeCell ref="A522:B522"/>
    <mergeCell ref="D522:G522"/>
    <mergeCell ref="A523:B523"/>
    <mergeCell ref="D523:G523"/>
    <mergeCell ref="A520:B520"/>
    <mergeCell ref="D520:G520"/>
    <mergeCell ref="A521:B521"/>
    <mergeCell ref="D521:G521"/>
    <mergeCell ref="A518:B518"/>
    <mergeCell ref="D518:G518"/>
    <mergeCell ref="A519:B519"/>
    <mergeCell ref="D519:G519"/>
    <mergeCell ref="A516:B516"/>
    <mergeCell ref="D516:G516"/>
    <mergeCell ref="A517:B517"/>
    <mergeCell ref="D517:G517"/>
    <mergeCell ref="A514:B514"/>
    <mergeCell ref="D514:G514"/>
    <mergeCell ref="A515:B515"/>
    <mergeCell ref="D515:G515"/>
    <mergeCell ref="A512:B512"/>
    <mergeCell ref="D512:G512"/>
    <mergeCell ref="A513:B513"/>
    <mergeCell ref="D513:G513"/>
    <mergeCell ref="A510:B510"/>
    <mergeCell ref="D510:G510"/>
    <mergeCell ref="A511:B511"/>
    <mergeCell ref="D511:G511"/>
    <mergeCell ref="A508:B508"/>
    <mergeCell ref="D508:G508"/>
    <mergeCell ref="A509:B509"/>
    <mergeCell ref="D509:G509"/>
    <mergeCell ref="A506:B506"/>
    <mergeCell ref="D506:G506"/>
    <mergeCell ref="A507:B507"/>
    <mergeCell ref="D507:G507"/>
    <mergeCell ref="A504:B504"/>
    <mergeCell ref="D504:G504"/>
    <mergeCell ref="A505:B505"/>
    <mergeCell ref="D505:G505"/>
    <mergeCell ref="A502:B502"/>
    <mergeCell ref="D502:G502"/>
    <mergeCell ref="A503:B503"/>
    <mergeCell ref="D503:G503"/>
    <mergeCell ref="A498:B498"/>
    <mergeCell ref="D498:G498"/>
    <mergeCell ref="A501:B501"/>
    <mergeCell ref="D501:G501"/>
    <mergeCell ref="A495:B495"/>
    <mergeCell ref="D495:G495"/>
    <mergeCell ref="A497:B497"/>
    <mergeCell ref="D497:G497"/>
    <mergeCell ref="A499:B499"/>
    <mergeCell ref="D499:G499"/>
    <mergeCell ref="A500:B500"/>
    <mergeCell ref="D500:G500"/>
    <mergeCell ref="A493:B493"/>
    <mergeCell ref="D493:G493"/>
    <mergeCell ref="A494:B494"/>
    <mergeCell ref="D494:G494"/>
    <mergeCell ref="A491:B491"/>
    <mergeCell ref="D491:G491"/>
    <mergeCell ref="A492:B492"/>
    <mergeCell ref="D492:G492"/>
    <mergeCell ref="A489:B489"/>
    <mergeCell ref="D489:G489"/>
    <mergeCell ref="A490:B490"/>
    <mergeCell ref="D490:G490"/>
    <mergeCell ref="A487:B487"/>
    <mergeCell ref="D487:G487"/>
    <mergeCell ref="A488:B488"/>
    <mergeCell ref="D488:G488"/>
    <mergeCell ref="A485:B485"/>
    <mergeCell ref="D485:G485"/>
    <mergeCell ref="A486:B486"/>
    <mergeCell ref="D486:G486"/>
    <mergeCell ref="A483:B483"/>
    <mergeCell ref="D483:G483"/>
    <mergeCell ref="A484:B484"/>
    <mergeCell ref="D484:G484"/>
    <mergeCell ref="A481:B481"/>
    <mergeCell ref="D481:G481"/>
    <mergeCell ref="A482:B482"/>
    <mergeCell ref="D482:G482"/>
    <mergeCell ref="A479:B479"/>
    <mergeCell ref="D479:G479"/>
    <mergeCell ref="A480:B480"/>
    <mergeCell ref="D480:G480"/>
    <mergeCell ref="A477:B477"/>
    <mergeCell ref="D477:G477"/>
    <mergeCell ref="A478:B478"/>
    <mergeCell ref="D478:G478"/>
    <mergeCell ref="A475:B475"/>
    <mergeCell ref="D475:G475"/>
    <mergeCell ref="A476:B476"/>
    <mergeCell ref="D476:G476"/>
    <mergeCell ref="A473:B473"/>
    <mergeCell ref="D473:G473"/>
    <mergeCell ref="A474:B474"/>
    <mergeCell ref="D474:G474"/>
    <mergeCell ref="A471:B471"/>
    <mergeCell ref="D471:G471"/>
    <mergeCell ref="A472:B472"/>
    <mergeCell ref="D472:G472"/>
    <mergeCell ref="A469:B469"/>
    <mergeCell ref="D469:G469"/>
    <mergeCell ref="A470:B470"/>
    <mergeCell ref="D470:G470"/>
    <mergeCell ref="A467:B467"/>
    <mergeCell ref="D467:G467"/>
    <mergeCell ref="A468:B468"/>
    <mergeCell ref="D468:G468"/>
    <mergeCell ref="A465:B465"/>
    <mergeCell ref="D465:G465"/>
    <mergeCell ref="A466:B466"/>
    <mergeCell ref="D466:G466"/>
    <mergeCell ref="A463:B463"/>
    <mergeCell ref="D463:G463"/>
    <mergeCell ref="A464:B464"/>
    <mergeCell ref="D464:G464"/>
    <mergeCell ref="A461:B461"/>
    <mergeCell ref="D461:G461"/>
    <mergeCell ref="A462:B462"/>
    <mergeCell ref="D462:G462"/>
    <mergeCell ref="A459:B459"/>
    <mergeCell ref="D459:G459"/>
    <mergeCell ref="A460:B460"/>
    <mergeCell ref="D460:G460"/>
    <mergeCell ref="A457:B457"/>
    <mergeCell ref="D457:G457"/>
    <mergeCell ref="A458:B458"/>
    <mergeCell ref="D458:G458"/>
    <mergeCell ref="A455:B455"/>
    <mergeCell ref="D455:G455"/>
    <mergeCell ref="A456:B456"/>
    <mergeCell ref="D456:G456"/>
    <mergeCell ref="A453:B453"/>
    <mergeCell ref="D453:G453"/>
    <mergeCell ref="A454:B454"/>
    <mergeCell ref="D454:G454"/>
    <mergeCell ref="A451:B451"/>
    <mergeCell ref="D451:G451"/>
    <mergeCell ref="A452:B452"/>
    <mergeCell ref="D452:G452"/>
    <mergeCell ref="A449:B449"/>
    <mergeCell ref="D449:G449"/>
    <mergeCell ref="A450:B450"/>
    <mergeCell ref="D450:G450"/>
    <mergeCell ref="A447:B447"/>
    <mergeCell ref="D447:G447"/>
    <mergeCell ref="A448:B448"/>
    <mergeCell ref="D448:G448"/>
    <mergeCell ref="A445:B445"/>
    <mergeCell ref="D445:G445"/>
    <mergeCell ref="A446:B446"/>
    <mergeCell ref="D446:G446"/>
    <mergeCell ref="A441:B441"/>
    <mergeCell ref="D441:G441"/>
    <mergeCell ref="A444:B444"/>
    <mergeCell ref="D444:G444"/>
    <mergeCell ref="A439:B439"/>
    <mergeCell ref="D439:G439"/>
    <mergeCell ref="A440:B440"/>
    <mergeCell ref="D440:G440"/>
    <mergeCell ref="A442:B442"/>
    <mergeCell ref="D442:G442"/>
    <mergeCell ref="A443:B443"/>
    <mergeCell ref="D443:G443"/>
    <mergeCell ref="A437:B437"/>
    <mergeCell ref="D437:G437"/>
    <mergeCell ref="A438:B438"/>
    <mergeCell ref="D438:G438"/>
    <mergeCell ref="A435:B435"/>
    <mergeCell ref="D435:G435"/>
    <mergeCell ref="A436:B436"/>
    <mergeCell ref="D436:G436"/>
    <mergeCell ref="A433:B433"/>
    <mergeCell ref="D433:G433"/>
    <mergeCell ref="A434:B434"/>
    <mergeCell ref="D434:G434"/>
    <mergeCell ref="A430:B430"/>
    <mergeCell ref="D430:G430"/>
    <mergeCell ref="A431:B431"/>
    <mergeCell ref="D431:G431"/>
    <mergeCell ref="A428:B428"/>
    <mergeCell ref="D428:G428"/>
    <mergeCell ref="A429:B429"/>
    <mergeCell ref="D429:G429"/>
    <mergeCell ref="A426:B426"/>
    <mergeCell ref="D426:G426"/>
    <mergeCell ref="A427:B427"/>
    <mergeCell ref="D427:G427"/>
    <mergeCell ref="A424:B424"/>
    <mergeCell ref="D424:G424"/>
    <mergeCell ref="A425:B425"/>
    <mergeCell ref="D425:G425"/>
    <mergeCell ref="A422:B422"/>
    <mergeCell ref="D422:G422"/>
    <mergeCell ref="A423:B423"/>
    <mergeCell ref="D423:G423"/>
    <mergeCell ref="A420:B420"/>
    <mergeCell ref="D420:G420"/>
    <mergeCell ref="A421:B421"/>
    <mergeCell ref="D421:G421"/>
    <mergeCell ref="A418:B418"/>
    <mergeCell ref="D418:G418"/>
    <mergeCell ref="A419:B419"/>
    <mergeCell ref="D419:G419"/>
    <mergeCell ref="A416:B416"/>
    <mergeCell ref="D416:G416"/>
    <mergeCell ref="A417:B417"/>
    <mergeCell ref="D417:G417"/>
    <mergeCell ref="A414:B414"/>
    <mergeCell ref="D414:G414"/>
    <mergeCell ref="A415:B415"/>
    <mergeCell ref="D415:G415"/>
    <mergeCell ref="A412:B412"/>
    <mergeCell ref="D412:G412"/>
    <mergeCell ref="A413:B413"/>
    <mergeCell ref="D413:G413"/>
    <mergeCell ref="A410:B410"/>
    <mergeCell ref="D410:G410"/>
    <mergeCell ref="A411:B411"/>
    <mergeCell ref="D411:G411"/>
    <mergeCell ref="A408:B408"/>
    <mergeCell ref="D408:G408"/>
    <mergeCell ref="A409:B409"/>
    <mergeCell ref="D409:G409"/>
    <mergeCell ref="A406:B406"/>
    <mergeCell ref="D406:G406"/>
    <mergeCell ref="A407:B407"/>
    <mergeCell ref="D407:G407"/>
    <mergeCell ref="A404:B404"/>
    <mergeCell ref="D404:G404"/>
    <mergeCell ref="A405:B405"/>
    <mergeCell ref="D405:G405"/>
    <mergeCell ref="A401:B401"/>
    <mergeCell ref="D401:G401"/>
    <mergeCell ref="A402:B402"/>
    <mergeCell ref="D402:G402"/>
    <mergeCell ref="A399:B399"/>
    <mergeCell ref="D399:G399"/>
    <mergeCell ref="A400:B400"/>
    <mergeCell ref="D400:G400"/>
    <mergeCell ref="A397:B397"/>
    <mergeCell ref="D397:G397"/>
    <mergeCell ref="A398:B398"/>
    <mergeCell ref="D398:G398"/>
    <mergeCell ref="A395:B395"/>
    <mergeCell ref="D395:G395"/>
    <mergeCell ref="A396:B396"/>
    <mergeCell ref="D396:G396"/>
    <mergeCell ref="A393:B393"/>
    <mergeCell ref="D393:G393"/>
    <mergeCell ref="A394:B394"/>
    <mergeCell ref="D394:G394"/>
    <mergeCell ref="A391:B391"/>
    <mergeCell ref="D391:G391"/>
    <mergeCell ref="A392:B392"/>
    <mergeCell ref="D392:G392"/>
    <mergeCell ref="A389:B389"/>
    <mergeCell ref="D389:G389"/>
    <mergeCell ref="A390:B390"/>
    <mergeCell ref="D390:G390"/>
    <mergeCell ref="A387:B387"/>
    <mergeCell ref="D387:G387"/>
    <mergeCell ref="A388:B388"/>
    <mergeCell ref="D388:G388"/>
    <mergeCell ref="A385:B385"/>
    <mergeCell ref="D385:G385"/>
    <mergeCell ref="A386:B386"/>
    <mergeCell ref="D386:G386"/>
    <mergeCell ref="A383:B383"/>
    <mergeCell ref="D383:G383"/>
    <mergeCell ref="A384:B384"/>
    <mergeCell ref="D384:G384"/>
    <mergeCell ref="A377:B377"/>
    <mergeCell ref="D377:G377"/>
    <mergeCell ref="A382:B382"/>
    <mergeCell ref="D382:G382"/>
    <mergeCell ref="A379:B379"/>
    <mergeCell ref="D379:G379"/>
    <mergeCell ref="A380:B380"/>
    <mergeCell ref="D380:G380"/>
    <mergeCell ref="A381:B381"/>
    <mergeCell ref="D381:G381"/>
    <mergeCell ref="A375:B375"/>
    <mergeCell ref="D375:G375"/>
    <mergeCell ref="A376:B376"/>
    <mergeCell ref="D376:G376"/>
    <mergeCell ref="A373:B373"/>
    <mergeCell ref="D373:G373"/>
    <mergeCell ref="A374:B374"/>
    <mergeCell ref="D374:G374"/>
    <mergeCell ref="A371:B371"/>
    <mergeCell ref="D371:G371"/>
    <mergeCell ref="A372:B372"/>
    <mergeCell ref="D372:G372"/>
    <mergeCell ref="A369:B369"/>
    <mergeCell ref="D369:G369"/>
    <mergeCell ref="A370:B370"/>
    <mergeCell ref="D370:G370"/>
    <mergeCell ref="A367:B367"/>
    <mergeCell ref="D367:G367"/>
    <mergeCell ref="A368:B368"/>
    <mergeCell ref="D368:G368"/>
    <mergeCell ref="A365:B365"/>
    <mergeCell ref="D365:G365"/>
    <mergeCell ref="A366:B366"/>
    <mergeCell ref="D366:G366"/>
    <mergeCell ref="A363:B363"/>
    <mergeCell ref="D363:G363"/>
    <mergeCell ref="A364:B364"/>
    <mergeCell ref="D364:G364"/>
    <mergeCell ref="A361:B361"/>
    <mergeCell ref="D361:G361"/>
    <mergeCell ref="A362:B362"/>
    <mergeCell ref="D362:G362"/>
    <mergeCell ref="A359:B359"/>
    <mergeCell ref="D359:G359"/>
    <mergeCell ref="A360:B360"/>
    <mergeCell ref="D360:G360"/>
    <mergeCell ref="A357:B357"/>
    <mergeCell ref="D357:G357"/>
    <mergeCell ref="A358:B358"/>
    <mergeCell ref="D358:G358"/>
    <mergeCell ref="A355:B355"/>
    <mergeCell ref="D355:G355"/>
    <mergeCell ref="A356:B356"/>
    <mergeCell ref="D356:G356"/>
    <mergeCell ref="A353:B353"/>
    <mergeCell ref="D353:G353"/>
    <mergeCell ref="A354:B354"/>
    <mergeCell ref="D354:G354"/>
    <mergeCell ref="A351:B351"/>
    <mergeCell ref="D351:G351"/>
    <mergeCell ref="A352:B352"/>
    <mergeCell ref="D352:G352"/>
    <mergeCell ref="A349:B349"/>
    <mergeCell ref="D349:G349"/>
    <mergeCell ref="A350:B350"/>
    <mergeCell ref="D350:G350"/>
    <mergeCell ref="A347:B347"/>
    <mergeCell ref="D347:G347"/>
    <mergeCell ref="A348:B348"/>
    <mergeCell ref="D348:G348"/>
    <mergeCell ref="A345:B345"/>
    <mergeCell ref="D345:G345"/>
    <mergeCell ref="A346:B346"/>
    <mergeCell ref="D346:G346"/>
    <mergeCell ref="A343:B343"/>
    <mergeCell ref="D343:G343"/>
    <mergeCell ref="A344:B344"/>
    <mergeCell ref="D344:G344"/>
    <mergeCell ref="A341:B341"/>
    <mergeCell ref="D341:G341"/>
    <mergeCell ref="A342:B342"/>
    <mergeCell ref="D342:G342"/>
    <mergeCell ref="A338:B338"/>
    <mergeCell ref="D338:G338"/>
    <mergeCell ref="A340:B340"/>
    <mergeCell ref="D340:G340"/>
    <mergeCell ref="A336:B336"/>
    <mergeCell ref="D336:G336"/>
    <mergeCell ref="A337:B337"/>
    <mergeCell ref="D337:G337"/>
    <mergeCell ref="A334:B334"/>
    <mergeCell ref="D334:G334"/>
    <mergeCell ref="A335:B335"/>
    <mergeCell ref="D335:G335"/>
    <mergeCell ref="A332:B332"/>
    <mergeCell ref="D332:G332"/>
    <mergeCell ref="A333:B333"/>
    <mergeCell ref="D333:G333"/>
    <mergeCell ref="A330:B330"/>
    <mergeCell ref="D330:G330"/>
    <mergeCell ref="A331:B331"/>
    <mergeCell ref="D331:G331"/>
    <mergeCell ref="A328:B328"/>
    <mergeCell ref="D328:G328"/>
    <mergeCell ref="A329:B329"/>
    <mergeCell ref="D329:G329"/>
    <mergeCell ref="A326:B326"/>
    <mergeCell ref="D326:G326"/>
    <mergeCell ref="A327:B327"/>
    <mergeCell ref="D327:G327"/>
    <mergeCell ref="A324:B324"/>
    <mergeCell ref="D324:G324"/>
    <mergeCell ref="A325:B325"/>
    <mergeCell ref="D325:G325"/>
    <mergeCell ref="A322:B322"/>
    <mergeCell ref="D322:G322"/>
    <mergeCell ref="A323:B323"/>
    <mergeCell ref="D323:G323"/>
    <mergeCell ref="A320:B320"/>
    <mergeCell ref="D320:G320"/>
    <mergeCell ref="A321:B321"/>
    <mergeCell ref="D321:G321"/>
    <mergeCell ref="A319:B319"/>
    <mergeCell ref="D319:G319"/>
    <mergeCell ref="A315:B315"/>
    <mergeCell ref="D315:G315"/>
    <mergeCell ref="A316:B316"/>
    <mergeCell ref="D316:G316"/>
    <mergeCell ref="A317:B317"/>
    <mergeCell ref="D317:G317"/>
    <mergeCell ref="A314:B314"/>
    <mergeCell ref="D314:G314"/>
    <mergeCell ref="A318:B318"/>
    <mergeCell ref="D318:G318"/>
    <mergeCell ref="A312:B312"/>
    <mergeCell ref="D312:G312"/>
    <mergeCell ref="A313:B313"/>
    <mergeCell ref="D313:G313"/>
    <mergeCell ref="A310:B310"/>
    <mergeCell ref="D310:G310"/>
    <mergeCell ref="A311:B311"/>
    <mergeCell ref="D311:G311"/>
    <mergeCell ref="A308:B308"/>
    <mergeCell ref="D308:G308"/>
    <mergeCell ref="A309:B309"/>
    <mergeCell ref="D309:G309"/>
    <mergeCell ref="A306:B306"/>
    <mergeCell ref="D306:G306"/>
    <mergeCell ref="A307:B307"/>
    <mergeCell ref="D307:G307"/>
    <mergeCell ref="A304:B304"/>
    <mergeCell ref="D304:G304"/>
    <mergeCell ref="A305:B305"/>
    <mergeCell ref="D305:G305"/>
    <mergeCell ref="A302:B302"/>
    <mergeCell ref="D302:G302"/>
    <mergeCell ref="A303:B303"/>
    <mergeCell ref="D303:G303"/>
    <mergeCell ref="A300:B300"/>
    <mergeCell ref="D300:G300"/>
    <mergeCell ref="A301:B301"/>
    <mergeCell ref="D301:G301"/>
    <mergeCell ref="A298:B298"/>
    <mergeCell ref="D298:G298"/>
    <mergeCell ref="A299:B299"/>
    <mergeCell ref="D299:G299"/>
    <mergeCell ref="A296:B296"/>
    <mergeCell ref="D296:G296"/>
    <mergeCell ref="A297:B297"/>
    <mergeCell ref="D297:G297"/>
    <mergeCell ref="A294:B294"/>
    <mergeCell ref="D294:G294"/>
    <mergeCell ref="A295:B295"/>
    <mergeCell ref="D295:G295"/>
    <mergeCell ref="A292:B292"/>
    <mergeCell ref="D292:G292"/>
    <mergeCell ref="A293:B293"/>
    <mergeCell ref="D293:G293"/>
    <mergeCell ref="A290:B290"/>
    <mergeCell ref="D290:G290"/>
    <mergeCell ref="A291:B291"/>
    <mergeCell ref="D291:G291"/>
    <mergeCell ref="A288:B288"/>
    <mergeCell ref="D288:G288"/>
    <mergeCell ref="A289:B289"/>
    <mergeCell ref="D289:G289"/>
    <mergeCell ref="A286:B286"/>
    <mergeCell ref="D286:G286"/>
    <mergeCell ref="A287:B287"/>
    <mergeCell ref="D287:G287"/>
    <mergeCell ref="A284:B284"/>
    <mergeCell ref="D284:G284"/>
    <mergeCell ref="A285:B285"/>
    <mergeCell ref="D285:G285"/>
    <mergeCell ref="A282:B282"/>
    <mergeCell ref="D282:G282"/>
    <mergeCell ref="A283:B283"/>
    <mergeCell ref="D283:G283"/>
    <mergeCell ref="A280:B280"/>
    <mergeCell ref="D280:G280"/>
    <mergeCell ref="A281:B281"/>
    <mergeCell ref="D281:G281"/>
    <mergeCell ref="A278:B278"/>
    <mergeCell ref="D278:G278"/>
    <mergeCell ref="A279:B279"/>
    <mergeCell ref="D279:G279"/>
    <mergeCell ref="A276:B276"/>
    <mergeCell ref="D276:G276"/>
    <mergeCell ref="A277:B277"/>
    <mergeCell ref="D277:G277"/>
    <mergeCell ref="A274:B274"/>
    <mergeCell ref="D274:G274"/>
    <mergeCell ref="A275:B275"/>
    <mergeCell ref="D275:G275"/>
    <mergeCell ref="A272:B272"/>
    <mergeCell ref="D272:G272"/>
    <mergeCell ref="A273:B273"/>
    <mergeCell ref="D273:G273"/>
    <mergeCell ref="A270:B270"/>
    <mergeCell ref="D270:G270"/>
    <mergeCell ref="A271:B271"/>
    <mergeCell ref="D271:G271"/>
    <mergeCell ref="A268:B268"/>
    <mergeCell ref="D268:G268"/>
    <mergeCell ref="A269:B269"/>
    <mergeCell ref="D269:G269"/>
    <mergeCell ref="A266:B266"/>
    <mergeCell ref="D266:G266"/>
    <mergeCell ref="A267:B267"/>
    <mergeCell ref="D267:G267"/>
    <mergeCell ref="A264:B264"/>
    <mergeCell ref="D264:G264"/>
    <mergeCell ref="A265:B265"/>
    <mergeCell ref="D265:G265"/>
    <mergeCell ref="A262:B262"/>
    <mergeCell ref="D262:G262"/>
    <mergeCell ref="A263:B263"/>
    <mergeCell ref="D263:G263"/>
    <mergeCell ref="A260:B260"/>
    <mergeCell ref="D260:G260"/>
    <mergeCell ref="A261:B261"/>
    <mergeCell ref="D261:G261"/>
    <mergeCell ref="A258:B258"/>
    <mergeCell ref="D258:G258"/>
    <mergeCell ref="A259:B259"/>
    <mergeCell ref="D259:G259"/>
    <mergeCell ref="A257:B257"/>
    <mergeCell ref="D257:G257"/>
    <mergeCell ref="A251:B251"/>
    <mergeCell ref="D251:G251"/>
    <mergeCell ref="A252:B252"/>
    <mergeCell ref="D252:G252"/>
    <mergeCell ref="A253:B253"/>
    <mergeCell ref="D253:G253"/>
    <mergeCell ref="A250:B250"/>
    <mergeCell ref="D250:G250"/>
    <mergeCell ref="A255:B255"/>
    <mergeCell ref="D255:G255"/>
    <mergeCell ref="A248:B248"/>
    <mergeCell ref="D248:G248"/>
    <mergeCell ref="A249:B249"/>
    <mergeCell ref="D249:G249"/>
    <mergeCell ref="A246:B246"/>
    <mergeCell ref="D246:G246"/>
    <mergeCell ref="A247:B247"/>
    <mergeCell ref="D247:G247"/>
    <mergeCell ref="A244:B244"/>
    <mergeCell ref="D244:G244"/>
    <mergeCell ref="A245:B245"/>
    <mergeCell ref="D245:G245"/>
    <mergeCell ref="A242:B242"/>
    <mergeCell ref="D242:G242"/>
    <mergeCell ref="A243:B243"/>
    <mergeCell ref="D243:G243"/>
    <mergeCell ref="A240:B240"/>
    <mergeCell ref="D240:G240"/>
    <mergeCell ref="A241:B241"/>
    <mergeCell ref="D241:G241"/>
    <mergeCell ref="A238:B238"/>
    <mergeCell ref="D238:G238"/>
    <mergeCell ref="A239:B239"/>
    <mergeCell ref="D239:G239"/>
    <mergeCell ref="A236:B236"/>
    <mergeCell ref="D236:G236"/>
    <mergeCell ref="A237:B237"/>
    <mergeCell ref="D237:G237"/>
    <mergeCell ref="A234:B234"/>
    <mergeCell ref="D234:G234"/>
    <mergeCell ref="A235:B235"/>
    <mergeCell ref="D235:G235"/>
    <mergeCell ref="A232:B232"/>
    <mergeCell ref="D232:G232"/>
    <mergeCell ref="A233:B233"/>
    <mergeCell ref="D233:G233"/>
    <mergeCell ref="A230:B230"/>
    <mergeCell ref="D230:G230"/>
    <mergeCell ref="A231:B231"/>
    <mergeCell ref="D231:G231"/>
    <mergeCell ref="A228:B228"/>
    <mergeCell ref="D228:G228"/>
    <mergeCell ref="A229:B229"/>
    <mergeCell ref="D229:G229"/>
    <mergeCell ref="A226:B226"/>
    <mergeCell ref="D226:G226"/>
    <mergeCell ref="A227:B227"/>
    <mergeCell ref="D227:G227"/>
    <mergeCell ref="A224:B224"/>
    <mergeCell ref="D224:G224"/>
    <mergeCell ref="A225:B225"/>
    <mergeCell ref="D225:G225"/>
    <mergeCell ref="A222:B222"/>
    <mergeCell ref="D222:G222"/>
    <mergeCell ref="A223:B223"/>
    <mergeCell ref="D223:G223"/>
    <mergeCell ref="A220:B220"/>
    <mergeCell ref="D220:G220"/>
    <mergeCell ref="A221:B221"/>
    <mergeCell ref="D221:G221"/>
    <mergeCell ref="A218:B218"/>
    <mergeCell ref="D218:G218"/>
    <mergeCell ref="A219:B219"/>
    <mergeCell ref="D219:G219"/>
    <mergeCell ref="A216:B216"/>
    <mergeCell ref="D216:G216"/>
    <mergeCell ref="A217:B217"/>
    <mergeCell ref="D217:G217"/>
    <mergeCell ref="A214:B214"/>
    <mergeCell ref="D214:G214"/>
    <mergeCell ref="A215:B215"/>
    <mergeCell ref="D215:G215"/>
    <mergeCell ref="A212:B212"/>
    <mergeCell ref="D212:G212"/>
    <mergeCell ref="A213:B213"/>
    <mergeCell ref="D213:G213"/>
    <mergeCell ref="A210:B210"/>
    <mergeCell ref="D210:G210"/>
    <mergeCell ref="A211:B211"/>
    <mergeCell ref="D211:G211"/>
    <mergeCell ref="A208:B208"/>
    <mergeCell ref="D208:G208"/>
    <mergeCell ref="A209:B209"/>
    <mergeCell ref="D209:G209"/>
    <mergeCell ref="A206:B206"/>
    <mergeCell ref="D206:G206"/>
    <mergeCell ref="A207:B207"/>
    <mergeCell ref="D207:G207"/>
    <mergeCell ref="A204:B204"/>
    <mergeCell ref="D204:G204"/>
    <mergeCell ref="A205:B205"/>
    <mergeCell ref="D205:G205"/>
    <mergeCell ref="A202:B202"/>
    <mergeCell ref="D202:G202"/>
    <mergeCell ref="A203:B203"/>
    <mergeCell ref="D203:G203"/>
    <mergeCell ref="A200:B200"/>
    <mergeCell ref="D200:G200"/>
    <mergeCell ref="A201:B201"/>
    <mergeCell ref="D201:G201"/>
    <mergeCell ref="A198:B198"/>
    <mergeCell ref="D198:G198"/>
    <mergeCell ref="A199:B199"/>
    <mergeCell ref="D199:G199"/>
    <mergeCell ref="A195:B195"/>
    <mergeCell ref="D195:G195"/>
    <mergeCell ref="A197:B197"/>
    <mergeCell ref="D197:G197"/>
    <mergeCell ref="A193:B193"/>
    <mergeCell ref="D193:G193"/>
    <mergeCell ref="A194:B194"/>
    <mergeCell ref="D194:G194"/>
    <mergeCell ref="A191:B191"/>
    <mergeCell ref="D191:G191"/>
    <mergeCell ref="A192:B192"/>
    <mergeCell ref="D192:G192"/>
    <mergeCell ref="A186:B186"/>
    <mergeCell ref="D186:G186"/>
    <mergeCell ref="A190:B190"/>
    <mergeCell ref="D190:G190"/>
    <mergeCell ref="A184:B184"/>
    <mergeCell ref="D184:G184"/>
    <mergeCell ref="A185:B185"/>
    <mergeCell ref="D185:G185"/>
    <mergeCell ref="A187:B187"/>
    <mergeCell ref="D187:G187"/>
    <mergeCell ref="A188:B188"/>
    <mergeCell ref="D188:G188"/>
    <mergeCell ref="A182:B182"/>
    <mergeCell ref="D182:G182"/>
    <mergeCell ref="A183:B183"/>
    <mergeCell ref="D183:G183"/>
    <mergeCell ref="A180:B180"/>
    <mergeCell ref="D180:G180"/>
    <mergeCell ref="A181:B181"/>
    <mergeCell ref="D181:G181"/>
    <mergeCell ref="A178:B178"/>
    <mergeCell ref="D178:G178"/>
    <mergeCell ref="A179:B179"/>
    <mergeCell ref="D179:G179"/>
    <mergeCell ref="A176:B176"/>
    <mergeCell ref="D176:G176"/>
    <mergeCell ref="A177:B177"/>
    <mergeCell ref="D177:G177"/>
    <mergeCell ref="A174:B174"/>
    <mergeCell ref="D174:G174"/>
    <mergeCell ref="A175:B175"/>
    <mergeCell ref="D175:G175"/>
    <mergeCell ref="A172:B172"/>
    <mergeCell ref="D172:G172"/>
    <mergeCell ref="A173:B173"/>
    <mergeCell ref="D173:G173"/>
    <mergeCell ref="A170:B170"/>
    <mergeCell ref="D170:G170"/>
    <mergeCell ref="A171:B171"/>
    <mergeCell ref="D171:G171"/>
    <mergeCell ref="A168:B168"/>
    <mergeCell ref="D168:G168"/>
    <mergeCell ref="A169:B169"/>
    <mergeCell ref="D169:G169"/>
    <mergeCell ref="A166:B166"/>
    <mergeCell ref="D166:G166"/>
    <mergeCell ref="A167:B167"/>
    <mergeCell ref="D167:G167"/>
    <mergeCell ref="A164:B164"/>
    <mergeCell ref="D164:G164"/>
    <mergeCell ref="A165:B165"/>
    <mergeCell ref="D165:G165"/>
    <mergeCell ref="A162:B162"/>
    <mergeCell ref="D162:G162"/>
    <mergeCell ref="A163:B163"/>
    <mergeCell ref="D163:G163"/>
    <mergeCell ref="A160:B160"/>
    <mergeCell ref="D160:G160"/>
    <mergeCell ref="A161:B161"/>
    <mergeCell ref="D161:G161"/>
    <mergeCell ref="A158:B158"/>
    <mergeCell ref="D158:G158"/>
    <mergeCell ref="A159:B159"/>
    <mergeCell ref="D159:G159"/>
    <mergeCell ref="A156:B156"/>
    <mergeCell ref="D156:G156"/>
    <mergeCell ref="A157:B157"/>
    <mergeCell ref="D157:G157"/>
    <mergeCell ref="A154:B154"/>
    <mergeCell ref="D154:G154"/>
    <mergeCell ref="A155:B155"/>
    <mergeCell ref="D155:G155"/>
    <mergeCell ref="A152:B152"/>
    <mergeCell ref="D152:G152"/>
    <mergeCell ref="A153:B153"/>
    <mergeCell ref="D153:G153"/>
    <mergeCell ref="A150:B150"/>
    <mergeCell ref="D150:G150"/>
    <mergeCell ref="A151:B151"/>
    <mergeCell ref="D151:G151"/>
    <mergeCell ref="A148:B148"/>
    <mergeCell ref="D148:G148"/>
    <mergeCell ref="A149:B149"/>
    <mergeCell ref="D149:G149"/>
    <mergeCell ref="A146:B146"/>
    <mergeCell ref="D146:G146"/>
    <mergeCell ref="A147:B147"/>
    <mergeCell ref="D147:G147"/>
    <mergeCell ref="A144:B144"/>
    <mergeCell ref="D144:G144"/>
    <mergeCell ref="A145:B145"/>
    <mergeCell ref="D145:G145"/>
    <mergeCell ref="A142:B142"/>
    <mergeCell ref="D142:G142"/>
    <mergeCell ref="A143:B143"/>
    <mergeCell ref="D143:G143"/>
    <mergeCell ref="A140:B140"/>
    <mergeCell ref="D140:G140"/>
    <mergeCell ref="A141:B141"/>
    <mergeCell ref="D141:G141"/>
    <mergeCell ref="A138:B138"/>
    <mergeCell ref="D138:G138"/>
    <mergeCell ref="A139:B139"/>
    <mergeCell ref="D139:G139"/>
    <mergeCell ref="A136:B136"/>
    <mergeCell ref="D136:G136"/>
    <mergeCell ref="A137:B137"/>
    <mergeCell ref="D137:G137"/>
    <mergeCell ref="A134:B134"/>
    <mergeCell ref="D134:G134"/>
    <mergeCell ref="A135:B135"/>
    <mergeCell ref="D135:G135"/>
    <mergeCell ref="A132:B132"/>
    <mergeCell ref="D132:G132"/>
    <mergeCell ref="A133:B133"/>
    <mergeCell ref="D133:G133"/>
    <mergeCell ref="A130:B130"/>
    <mergeCell ref="D130:G130"/>
    <mergeCell ref="A131:B131"/>
    <mergeCell ref="D131:G131"/>
    <mergeCell ref="A128:B128"/>
    <mergeCell ref="D128:G128"/>
    <mergeCell ref="A129:B129"/>
    <mergeCell ref="D129:G129"/>
    <mergeCell ref="A124:B124"/>
    <mergeCell ref="D124:G124"/>
    <mergeCell ref="A127:B127"/>
    <mergeCell ref="D127:G127"/>
    <mergeCell ref="A122:B122"/>
    <mergeCell ref="D122:G122"/>
    <mergeCell ref="A123:B123"/>
    <mergeCell ref="D123:G123"/>
    <mergeCell ref="A125:B125"/>
    <mergeCell ref="D125:G125"/>
    <mergeCell ref="A126:B126"/>
    <mergeCell ref="D126:G126"/>
    <mergeCell ref="A120:B120"/>
    <mergeCell ref="D120:G120"/>
    <mergeCell ref="A121:B121"/>
    <mergeCell ref="D121:G121"/>
    <mergeCell ref="A118:B118"/>
    <mergeCell ref="D118:G118"/>
    <mergeCell ref="A119:B119"/>
    <mergeCell ref="D119:G119"/>
    <mergeCell ref="A116:B116"/>
    <mergeCell ref="D116:G116"/>
    <mergeCell ref="A117:B117"/>
    <mergeCell ref="D117:G117"/>
    <mergeCell ref="A114:B114"/>
    <mergeCell ref="D114:G114"/>
    <mergeCell ref="A115:B115"/>
    <mergeCell ref="D115:G115"/>
    <mergeCell ref="A112:B112"/>
    <mergeCell ref="D112:G112"/>
    <mergeCell ref="A113:B113"/>
    <mergeCell ref="D113:G113"/>
    <mergeCell ref="A110:B110"/>
    <mergeCell ref="D110:G110"/>
    <mergeCell ref="A111:B111"/>
    <mergeCell ref="D111:G111"/>
    <mergeCell ref="A108:B108"/>
    <mergeCell ref="D108:G108"/>
    <mergeCell ref="A109:B109"/>
    <mergeCell ref="D109:G109"/>
    <mergeCell ref="A106:B106"/>
    <mergeCell ref="D106:G106"/>
    <mergeCell ref="A107:B107"/>
    <mergeCell ref="D107:G107"/>
    <mergeCell ref="A104:B104"/>
    <mergeCell ref="D104:G104"/>
    <mergeCell ref="A105:B105"/>
    <mergeCell ref="D105:G105"/>
    <mergeCell ref="A102:B102"/>
    <mergeCell ref="D102:G102"/>
    <mergeCell ref="A103:B103"/>
    <mergeCell ref="D103:G103"/>
    <mergeCell ref="A100:B100"/>
    <mergeCell ref="D100:G100"/>
    <mergeCell ref="A101:B101"/>
    <mergeCell ref="D101:G101"/>
    <mergeCell ref="A98:B98"/>
    <mergeCell ref="D98:G98"/>
    <mergeCell ref="A99:B99"/>
    <mergeCell ref="D99:G99"/>
    <mergeCell ref="A96:B96"/>
    <mergeCell ref="D96:G96"/>
    <mergeCell ref="A97:B97"/>
    <mergeCell ref="D97:G97"/>
    <mergeCell ref="A94:B94"/>
    <mergeCell ref="D94:G94"/>
    <mergeCell ref="A95:B95"/>
    <mergeCell ref="D95:G95"/>
    <mergeCell ref="A92:B92"/>
    <mergeCell ref="D92:G92"/>
    <mergeCell ref="A93:B93"/>
    <mergeCell ref="D93:G93"/>
    <mergeCell ref="A90:B90"/>
    <mergeCell ref="D90:G90"/>
    <mergeCell ref="A91:B91"/>
    <mergeCell ref="D91:G91"/>
    <mergeCell ref="A88:B88"/>
    <mergeCell ref="D88:G88"/>
    <mergeCell ref="A89:B89"/>
    <mergeCell ref="D89:G89"/>
    <mergeCell ref="A86:B86"/>
    <mergeCell ref="D86:G86"/>
    <mergeCell ref="A87:B87"/>
    <mergeCell ref="D87:G87"/>
    <mergeCell ref="A84:B84"/>
    <mergeCell ref="D84:G84"/>
    <mergeCell ref="A85:B85"/>
    <mergeCell ref="D85:G85"/>
    <mergeCell ref="A82:B82"/>
    <mergeCell ref="D82:G82"/>
    <mergeCell ref="A83:B83"/>
    <mergeCell ref="D83:G83"/>
    <mergeCell ref="A80:B80"/>
    <mergeCell ref="D80:G80"/>
    <mergeCell ref="A81:B81"/>
    <mergeCell ref="D81:G81"/>
    <mergeCell ref="A77:B77"/>
    <mergeCell ref="D77:G77"/>
    <mergeCell ref="A78:B78"/>
    <mergeCell ref="D78:G78"/>
    <mergeCell ref="A75:B75"/>
    <mergeCell ref="D75:G75"/>
    <mergeCell ref="A76:B76"/>
    <mergeCell ref="D76:G76"/>
    <mergeCell ref="A73:B73"/>
    <mergeCell ref="D73:G73"/>
    <mergeCell ref="A74:B74"/>
    <mergeCell ref="D74:G74"/>
    <mergeCell ref="A71:B71"/>
    <mergeCell ref="D71:G71"/>
    <mergeCell ref="A72:B72"/>
    <mergeCell ref="D72:G72"/>
    <mergeCell ref="A69:B69"/>
    <mergeCell ref="D69:G69"/>
    <mergeCell ref="A70:B70"/>
    <mergeCell ref="D70:G70"/>
    <mergeCell ref="A67:B67"/>
    <mergeCell ref="D67:G67"/>
    <mergeCell ref="A68:B68"/>
    <mergeCell ref="D68:G68"/>
    <mergeCell ref="A65:B65"/>
    <mergeCell ref="D65:G65"/>
    <mergeCell ref="A66:B66"/>
    <mergeCell ref="D66:G66"/>
    <mergeCell ref="A63:B63"/>
    <mergeCell ref="D63:G63"/>
    <mergeCell ref="A64:B64"/>
    <mergeCell ref="D64:G64"/>
    <mergeCell ref="A61:B61"/>
    <mergeCell ref="D61:G61"/>
    <mergeCell ref="A62:B62"/>
    <mergeCell ref="D62:G62"/>
    <mergeCell ref="A60:B60"/>
    <mergeCell ref="D60:G60"/>
    <mergeCell ref="A55:B55"/>
    <mergeCell ref="D55:G55"/>
    <mergeCell ref="A56:B56"/>
    <mergeCell ref="D56:G56"/>
    <mergeCell ref="A57:B57"/>
    <mergeCell ref="D57:G57"/>
    <mergeCell ref="A54:B54"/>
    <mergeCell ref="D54:G54"/>
    <mergeCell ref="A58:B58"/>
    <mergeCell ref="D58:G58"/>
    <mergeCell ref="A52:B52"/>
    <mergeCell ref="D52:G52"/>
    <mergeCell ref="A53:B53"/>
    <mergeCell ref="D53:G53"/>
    <mergeCell ref="A50:B50"/>
    <mergeCell ref="D50:G50"/>
    <mergeCell ref="A51:B51"/>
    <mergeCell ref="D51:G51"/>
    <mergeCell ref="A47:B47"/>
    <mergeCell ref="D47:G47"/>
    <mergeCell ref="A48:B48"/>
    <mergeCell ref="D48:G48"/>
    <mergeCell ref="A45:B45"/>
    <mergeCell ref="D45:G45"/>
    <mergeCell ref="A46:B46"/>
    <mergeCell ref="D46:G46"/>
    <mergeCell ref="A43:B43"/>
    <mergeCell ref="D43:G43"/>
    <mergeCell ref="A44:B44"/>
    <mergeCell ref="D44:G44"/>
    <mergeCell ref="A41:B41"/>
    <mergeCell ref="D41:G41"/>
    <mergeCell ref="A42:B42"/>
    <mergeCell ref="D42:G42"/>
    <mergeCell ref="A39:B39"/>
    <mergeCell ref="D39:G39"/>
    <mergeCell ref="A40:B40"/>
    <mergeCell ref="D40:G40"/>
    <mergeCell ref="A37:B37"/>
    <mergeCell ref="D37:G37"/>
    <mergeCell ref="A38:B38"/>
    <mergeCell ref="D38:G38"/>
    <mergeCell ref="A35:B35"/>
    <mergeCell ref="D35:G35"/>
    <mergeCell ref="A36:B36"/>
    <mergeCell ref="D36:G36"/>
    <mergeCell ref="A33:B33"/>
    <mergeCell ref="D33:G33"/>
    <mergeCell ref="A34:B34"/>
    <mergeCell ref="D34:G34"/>
    <mergeCell ref="A31:B31"/>
    <mergeCell ref="D31:G31"/>
    <mergeCell ref="A32:B32"/>
    <mergeCell ref="D32:G32"/>
    <mergeCell ref="A29:B29"/>
    <mergeCell ref="D29:G29"/>
    <mergeCell ref="A30:B30"/>
    <mergeCell ref="D30:G30"/>
    <mergeCell ref="A27:B27"/>
    <mergeCell ref="D27:G27"/>
    <mergeCell ref="A28:B28"/>
    <mergeCell ref="D28:G28"/>
    <mergeCell ref="A25:B25"/>
    <mergeCell ref="D25:G25"/>
    <mergeCell ref="A26:B26"/>
    <mergeCell ref="D26:G26"/>
    <mergeCell ref="A23:B23"/>
    <mergeCell ref="D23:G23"/>
    <mergeCell ref="A24:B24"/>
    <mergeCell ref="D24:G24"/>
    <mergeCell ref="A21:B21"/>
    <mergeCell ref="D21:G21"/>
    <mergeCell ref="A22:B22"/>
    <mergeCell ref="D22:G22"/>
    <mergeCell ref="A19:B19"/>
    <mergeCell ref="D19:G19"/>
    <mergeCell ref="A20:B20"/>
    <mergeCell ref="D20:G20"/>
    <mergeCell ref="A17:B17"/>
    <mergeCell ref="D17:G17"/>
    <mergeCell ref="A18:B18"/>
    <mergeCell ref="D18:G18"/>
    <mergeCell ref="A15:B15"/>
    <mergeCell ref="D15:G15"/>
    <mergeCell ref="A16:B16"/>
    <mergeCell ref="D16:G16"/>
    <mergeCell ref="A13:B13"/>
    <mergeCell ref="D13:G13"/>
    <mergeCell ref="A14:B14"/>
    <mergeCell ref="D14:G14"/>
    <mergeCell ref="A11:B11"/>
    <mergeCell ref="D11:G11"/>
    <mergeCell ref="A12:B12"/>
    <mergeCell ref="D12:G12"/>
    <mergeCell ref="A9:B9"/>
    <mergeCell ref="D9:G9"/>
    <mergeCell ref="A10:B10"/>
    <mergeCell ref="D10:G10"/>
    <mergeCell ref="A7:B7"/>
    <mergeCell ref="D7:G7"/>
    <mergeCell ref="A8:B8"/>
    <mergeCell ref="D8:G8"/>
    <mergeCell ref="A3:L3"/>
    <mergeCell ref="A4:B4"/>
    <mergeCell ref="D4:G4"/>
    <mergeCell ref="A6:B6"/>
    <mergeCell ref="D6:G6"/>
    <mergeCell ref="A5:J5"/>
  </mergeCells>
  <printOptions/>
  <pageMargins left="0.2362204724409449" right="0.3937007874015748" top="0.2362204724409449" bottom="0.2362204724409449" header="0.31496062992125984" footer="0.31496062992125984"/>
  <pageSetup horizontalDpi="600" verticalDpi="600" orientation="portrait" paperSize="9" scale="95" r:id="rId1"/>
  <rowBreaks count="12" manualBreakCount="12">
    <brk id="58" max="9" man="1"/>
    <brk id="113" max="9" man="1"/>
    <brk id="178" max="9" man="1"/>
    <brk id="242" max="9" man="1"/>
    <brk id="300" max="9" man="1"/>
    <brk id="350" max="9" man="1"/>
    <brk id="391" max="9" man="1"/>
    <brk id="442" max="9" man="1"/>
    <brk id="488" max="9" man="1"/>
    <brk id="546" max="9" man="1"/>
    <brk id="599" max="9" man="1"/>
    <brk id="6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9"/>
  <sheetViews>
    <sheetView zoomScalePageLayoutView="0" workbookViewId="0" topLeftCell="A301">
      <selection activeCell="A3" sqref="A3:I3"/>
    </sheetView>
  </sheetViews>
  <sheetFormatPr defaultColWidth="9.140625" defaultRowHeight="15"/>
  <cols>
    <col min="1" max="1" width="12.00390625" style="1" customWidth="1"/>
    <col min="2" max="2" width="14.140625" style="1" customWidth="1"/>
    <col min="3" max="3" width="13.7109375" style="1" customWidth="1"/>
    <col min="4" max="4" width="11.00390625" style="1" customWidth="1"/>
    <col min="5" max="5" width="17.7109375" style="18" customWidth="1"/>
    <col min="6" max="6" width="21.57421875" style="18" customWidth="1"/>
    <col min="7" max="7" width="11.00390625" style="18" customWidth="1"/>
    <col min="8" max="8" width="12.57421875" style="1" customWidth="1"/>
    <col min="9" max="9" width="0.2890625" style="1" customWidth="1"/>
    <col min="10" max="10" width="0.13671875" style="1" customWidth="1"/>
    <col min="11" max="16384" width="9.140625" style="1" customWidth="1"/>
  </cols>
  <sheetData>
    <row r="1" ht="12" customHeight="1">
      <c r="H1" s="2"/>
    </row>
    <row r="2" spans="1:9" ht="30" customHeight="1">
      <c r="A2" s="142" t="s">
        <v>1760</v>
      </c>
      <c r="B2" s="143"/>
      <c r="C2" s="143"/>
      <c r="D2" s="143"/>
      <c r="E2" s="143"/>
      <c r="F2" s="143"/>
      <c r="G2" s="143"/>
      <c r="H2" s="25"/>
      <c r="I2" s="25"/>
    </row>
    <row r="3" spans="1:9" ht="18.75" customHeight="1">
      <c r="A3" s="382" t="s">
        <v>46</v>
      </c>
      <c r="B3" s="383"/>
      <c r="C3" s="383"/>
      <c r="D3" s="383"/>
      <c r="E3" s="383"/>
      <c r="F3" s="383"/>
      <c r="G3" s="383"/>
      <c r="H3" s="383"/>
      <c r="I3" s="383"/>
    </row>
    <row r="4" spans="1:7" ht="93.75" customHeight="1">
      <c r="A4" s="396" t="s">
        <v>1756</v>
      </c>
      <c r="B4" s="385"/>
      <c r="C4" s="27" t="s">
        <v>1753</v>
      </c>
      <c r="D4" s="59" t="s">
        <v>1754</v>
      </c>
      <c r="E4" s="28" t="s">
        <v>1755</v>
      </c>
      <c r="F4" s="28" t="s">
        <v>1757</v>
      </c>
      <c r="G4" s="62" t="s">
        <v>1222</v>
      </c>
    </row>
    <row r="5" spans="1:7" ht="13.5" customHeight="1">
      <c r="A5" s="85" t="s">
        <v>51</v>
      </c>
      <c r="B5" s="53"/>
      <c r="C5" s="53"/>
      <c r="D5" s="53"/>
      <c r="E5" s="53"/>
      <c r="F5" s="53"/>
      <c r="G5" s="394"/>
    </row>
    <row r="6" spans="1:8" ht="12" customHeight="1">
      <c r="A6" s="389" t="s">
        <v>52</v>
      </c>
      <c r="B6" s="390"/>
      <c r="C6" s="40">
        <v>217.9</v>
      </c>
      <c r="D6" s="58">
        <v>4</v>
      </c>
      <c r="E6" s="33" t="s">
        <v>1219</v>
      </c>
      <c r="F6" s="33"/>
      <c r="G6" s="34">
        <v>40299</v>
      </c>
      <c r="H6" s="1">
        <v>1</v>
      </c>
    </row>
    <row r="7" spans="1:8" ht="12" customHeight="1">
      <c r="A7" s="376" t="s">
        <v>54</v>
      </c>
      <c r="B7" s="377"/>
      <c r="C7" s="40">
        <v>80.6</v>
      </c>
      <c r="D7" s="56">
        <v>2</v>
      </c>
      <c r="E7" s="33" t="s">
        <v>1220</v>
      </c>
      <c r="F7" s="33"/>
      <c r="G7" s="34">
        <v>40299</v>
      </c>
      <c r="H7" s="1">
        <v>2</v>
      </c>
    </row>
    <row r="8" spans="1:8" ht="12" customHeight="1">
      <c r="A8" s="376" t="s">
        <v>57</v>
      </c>
      <c r="B8" s="377"/>
      <c r="C8" s="40">
        <v>460.2</v>
      </c>
      <c r="D8" s="56">
        <v>12</v>
      </c>
      <c r="E8" s="33" t="s">
        <v>1221</v>
      </c>
      <c r="F8" s="33"/>
      <c r="G8" s="34">
        <v>40299</v>
      </c>
      <c r="H8" s="1">
        <v>3</v>
      </c>
    </row>
    <row r="9" spans="1:8" ht="12" customHeight="1">
      <c r="A9" s="376" t="s">
        <v>60</v>
      </c>
      <c r="B9" s="377"/>
      <c r="C9" s="40">
        <v>40.2</v>
      </c>
      <c r="D9" s="56">
        <v>1</v>
      </c>
      <c r="E9" s="33" t="s">
        <v>1225</v>
      </c>
      <c r="F9" s="33"/>
      <c r="G9" s="34">
        <v>40299</v>
      </c>
      <c r="H9" s="1">
        <v>4</v>
      </c>
    </row>
    <row r="10" spans="1:8" ht="12" customHeight="1">
      <c r="A10" s="376" t="s">
        <v>61</v>
      </c>
      <c r="B10" s="377"/>
      <c r="C10" s="40">
        <v>111.8</v>
      </c>
      <c r="D10" s="56">
        <v>3</v>
      </c>
      <c r="E10" s="33" t="s">
        <v>1226</v>
      </c>
      <c r="F10" s="33"/>
      <c r="G10" s="34">
        <v>40299</v>
      </c>
      <c r="H10" s="1">
        <v>5</v>
      </c>
    </row>
    <row r="11" spans="1:8" ht="12" customHeight="1">
      <c r="A11" s="376" t="s">
        <v>63</v>
      </c>
      <c r="B11" s="377"/>
      <c r="C11" s="40">
        <v>91.8</v>
      </c>
      <c r="D11" s="56">
        <v>3</v>
      </c>
      <c r="E11" s="33" t="s">
        <v>1227</v>
      </c>
      <c r="F11" s="33"/>
      <c r="G11" s="34">
        <v>40299</v>
      </c>
      <c r="H11" s="1">
        <v>6</v>
      </c>
    </row>
    <row r="12" spans="1:8" ht="12" customHeight="1">
      <c r="A12" s="376" t="s">
        <v>65</v>
      </c>
      <c r="B12" s="377"/>
      <c r="C12" s="40">
        <v>91</v>
      </c>
      <c r="D12" s="56">
        <v>4</v>
      </c>
      <c r="E12" s="33" t="s">
        <v>1228</v>
      </c>
      <c r="F12" s="33"/>
      <c r="G12" s="34">
        <v>40299</v>
      </c>
      <c r="H12" s="1">
        <v>7</v>
      </c>
    </row>
    <row r="13" spans="1:8" ht="12" customHeight="1">
      <c r="A13" s="376" t="s">
        <v>67</v>
      </c>
      <c r="B13" s="377"/>
      <c r="C13" s="40">
        <v>97.7</v>
      </c>
      <c r="D13" s="56">
        <v>4</v>
      </c>
      <c r="E13" s="33" t="s">
        <v>1229</v>
      </c>
      <c r="F13" s="33"/>
      <c r="G13" s="34">
        <v>40299</v>
      </c>
      <c r="H13" s="1">
        <v>8</v>
      </c>
    </row>
    <row r="14" spans="1:8" ht="12" customHeight="1">
      <c r="A14" s="376" t="s">
        <v>69</v>
      </c>
      <c r="B14" s="377"/>
      <c r="C14" s="40">
        <v>108.2</v>
      </c>
      <c r="D14" s="56">
        <v>2</v>
      </c>
      <c r="E14" s="33" t="s">
        <v>1230</v>
      </c>
      <c r="F14" s="33"/>
      <c r="G14" s="34">
        <v>40299</v>
      </c>
      <c r="H14" s="1">
        <v>9</v>
      </c>
    </row>
    <row r="15" spans="1:8" ht="12" customHeight="1">
      <c r="A15" s="376" t="s">
        <v>71</v>
      </c>
      <c r="B15" s="377"/>
      <c r="C15" s="40">
        <v>93.9</v>
      </c>
      <c r="D15" s="56">
        <v>2</v>
      </c>
      <c r="E15" s="33" t="s">
        <v>1231</v>
      </c>
      <c r="F15" s="33"/>
      <c r="G15" s="34">
        <v>40299</v>
      </c>
      <c r="H15" s="1">
        <v>10</v>
      </c>
    </row>
    <row r="16" spans="1:8" ht="12" customHeight="1">
      <c r="A16" s="376" t="s">
        <v>73</v>
      </c>
      <c r="B16" s="377"/>
      <c r="C16" s="40">
        <v>402.25</v>
      </c>
      <c r="D16" s="56">
        <v>8</v>
      </c>
      <c r="E16" s="33" t="s">
        <v>1232</v>
      </c>
      <c r="F16" s="33"/>
      <c r="G16" s="34">
        <v>40299</v>
      </c>
      <c r="H16" s="1">
        <v>11</v>
      </c>
    </row>
    <row r="17" spans="1:8" ht="12" customHeight="1">
      <c r="A17" s="376" t="s">
        <v>75</v>
      </c>
      <c r="B17" s="377"/>
      <c r="C17" s="40">
        <v>392.4</v>
      </c>
      <c r="D17" s="56">
        <v>8</v>
      </c>
      <c r="E17" s="33" t="s">
        <v>1233</v>
      </c>
      <c r="F17" s="33"/>
      <c r="G17" s="34">
        <v>40299</v>
      </c>
      <c r="H17" s="1">
        <v>12</v>
      </c>
    </row>
    <row r="18" spans="1:8" ht="12" customHeight="1">
      <c r="A18" s="376" t="s">
        <v>77</v>
      </c>
      <c r="B18" s="377"/>
      <c r="C18" s="40">
        <v>391.5</v>
      </c>
      <c r="D18" s="56">
        <v>8</v>
      </c>
      <c r="E18" s="33" t="s">
        <v>1234</v>
      </c>
      <c r="F18" s="33"/>
      <c r="G18" s="34">
        <v>40299</v>
      </c>
      <c r="H18" s="1">
        <v>13</v>
      </c>
    </row>
    <row r="19" spans="1:8" ht="12" customHeight="1">
      <c r="A19" s="376" t="s">
        <v>80</v>
      </c>
      <c r="B19" s="377"/>
      <c r="C19" s="40">
        <v>380.8</v>
      </c>
      <c r="D19" s="56">
        <v>8</v>
      </c>
      <c r="E19" s="33" t="s">
        <v>1235</v>
      </c>
      <c r="F19" s="33"/>
      <c r="G19" s="34">
        <v>40299</v>
      </c>
      <c r="H19" s="1">
        <v>14</v>
      </c>
    </row>
    <row r="20" spans="1:8" ht="12" customHeight="1">
      <c r="A20" s="376" t="s">
        <v>82</v>
      </c>
      <c r="B20" s="372"/>
      <c r="C20" s="40">
        <v>502.9</v>
      </c>
      <c r="D20" s="57">
        <v>12</v>
      </c>
      <c r="E20" s="33" t="s">
        <v>1236</v>
      </c>
      <c r="F20" s="33"/>
      <c r="G20" s="34">
        <v>40299</v>
      </c>
      <c r="H20" s="1">
        <v>15</v>
      </c>
    </row>
    <row r="21" spans="1:8" ht="12" customHeight="1">
      <c r="A21" s="361" t="s">
        <v>85</v>
      </c>
      <c r="B21" s="362"/>
      <c r="C21" s="40">
        <v>502.9</v>
      </c>
      <c r="D21" s="32">
        <v>12</v>
      </c>
      <c r="E21" s="33" t="s">
        <v>1237</v>
      </c>
      <c r="F21" s="33"/>
      <c r="G21" s="34">
        <v>40299</v>
      </c>
      <c r="H21" s="1">
        <v>16</v>
      </c>
    </row>
    <row r="22" spans="1:8" ht="12" customHeight="1">
      <c r="A22" s="366" t="s">
        <v>88</v>
      </c>
      <c r="B22" s="367"/>
      <c r="C22" s="40">
        <v>503.6</v>
      </c>
      <c r="D22" s="32">
        <v>12</v>
      </c>
      <c r="E22" s="33" t="s">
        <v>1238</v>
      </c>
      <c r="F22" s="33"/>
      <c r="G22" s="34">
        <v>40299</v>
      </c>
      <c r="H22" s="1">
        <v>17</v>
      </c>
    </row>
    <row r="23" spans="1:8" ht="12" customHeight="1">
      <c r="A23" s="366" t="s">
        <v>90</v>
      </c>
      <c r="B23" s="367"/>
      <c r="C23" s="40">
        <v>922.9</v>
      </c>
      <c r="D23" s="32">
        <v>22</v>
      </c>
      <c r="E23" s="33" t="s">
        <v>1239</v>
      </c>
      <c r="F23" s="33"/>
      <c r="G23" s="34">
        <v>40299</v>
      </c>
      <c r="H23" s="1">
        <v>18</v>
      </c>
    </row>
    <row r="24" spans="1:8" ht="12" customHeight="1">
      <c r="A24" s="366" t="s">
        <v>93</v>
      </c>
      <c r="B24" s="367"/>
      <c r="C24" s="40">
        <v>1377.5</v>
      </c>
      <c r="D24" s="32">
        <v>33</v>
      </c>
      <c r="E24" s="33" t="s">
        <v>1240</v>
      </c>
      <c r="F24" s="33"/>
      <c r="G24" s="34">
        <v>40299</v>
      </c>
      <c r="H24" s="1">
        <v>19</v>
      </c>
    </row>
    <row r="25" spans="1:8" ht="12" customHeight="1">
      <c r="A25" s="366" t="s">
        <v>96</v>
      </c>
      <c r="B25" s="367"/>
      <c r="C25" s="40">
        <v>1348.2</v>
      </c>
      <c r="D25" s="32">
        <v>33</v>
      </c>
      <c r="E25" s="33" t="s">
        <v>1241</v>
      </c>
      <c r="F25" s="33"/>
      <c r="G25" s="34">
        <v>40299</v>
      </c>
      <c r="H25" s="1">
        <v>20</v>
      </c>
    </row>
    <row r="26" spans="1:8" ht="12" customHeight="1">
      <c r="A26" s="366" t="s">
        <v>98</v>
      </c>
      <c r="B26" s="367"/>
      <c r="C26" s="40">
        <v>1832.4</v>
      </c>
      <c r="D26" s="32">
        <v>36</v>
      </c>
      <c r="E26" s="33" t="s">
        <v>1242</v>
      </c>
      <c r="F26" s="33"/>
      <c r="G26" s="34">
        <v>40299</v>
      </c>
      <c r="H26" s="1">
        <v>21</v>
      </c>
    </row>
    <row r="27" spans="1:8" ht="12" customHeight="1">
      <c r="A27" s="366" t="s">
        <v>101</v>
      </c>
      <c r="B27" s="367"/>
      <c r="C27" s="40">
        <v>248</v>
      </c>
      <c r="D27" s="32">
        <v>4</v>
      </c>
      <c r="E27" s="33" t="s">
        <v>1243</v>
      </c>
      <c r="F27" s="33"/>
      <c r="G27" s="34">
        <v>40299</v>
      </c>
      <c r="H27" s="1">
        <v>22</v>
      </c>
    </row>
    <row r="28" spans="1:8" ht="12" customHeight="1">
      <c r="A28" s="366" t="s">
        <v>103</v>
      </c>
      <c r="B28" s="367"/>
      <c r="C28" s="40">
        <v>307.9</v>
      </c>
      <c r="D28" s="32">
        <v>10</v>
      </c>
      <c r="E28" s="33" t="s">
        <v>1244</v>
      </c>
      <c r="F28" s="33"/>
      <c r="G28" s="34">
        <v>40299</v>
      </c>
      <c r="H28" s="1">
        <v>23</v>
      </c>
    </row>
    <row r="29" spans="1:8" ht="12" customHeight="1">
      <c r="A29" s="366" t="s">
        <v>105</v>
      </c>
      <c r="B29" s="367"/>
      <c r="C29" s="40">
        <v>259.7</v>
      </c>
      <c r="D29" s="32">
        <v>4</v>
      </c>
      <c r="E29" s="33" t="s">
        <v>1245</v>
      </c>
      <c r="F29" s="33"/>
      <c r="G29" s="34">
        <v>40299</v>
      </c>
      <c r="H29" s="1">
        <v>24</v>
      </c>
    </row>
    <row r="30" spans="1:8" ht="12" customHeight="1">
      <c r="A30" s="366" t="s">
        <v>106</v>
      </c>
      <c r="B30" s="367"/>
      <c r="C30" s="40">
        <v>1905.4</v>
      </c>
      <c r="D30" s="32">
        <v>36</v>
      </c>
      <c r="E30" s="33" t="s">
        <v>1246</v>
      </c>
      <c r="F30" s="33"/>
      <c r="G30" s="34">
        <v>40299</v>
      </c>
      <c r="H30" s="1">
        <v>25</v>
      </c>
    </row>
    <row r="31" spans="1:8" ht="12" customHeight="1">
      <c r="A31" s="366" t="s">
        <v>109</v>
      </c>
      <c r="B31" s="367"/>
      <c r="C31" s="40">
        <v>1008.6</v>
      </c>
      <c r="D31" s="32">
        <v>18</v>
      </c>
      <c r="E31" s="33" t="s">
        <v>1247</v>
      </c>
      <c r="F31" s="33"/>
      <c r="G31" s="34">
        <v>40299</v>
      </c>
      <c r="H31" s="1">
        <v>26</v>
      </c>
    </row>
    <row r="32" spans="1:8" ht="12" customHeight="1">
      <c r="A32" s="366" t="s">
        <v>112</v>
      </c>
      <c r="B32" s="367"/>
      <c r="C32" s="40">
        <v>740</v>
      </c>
      <c r="D32" s="32">
        <v>13</v>
      </c>
      <c r="E32" s="33" t="s">
        <v>1248</v>
      </c>
      <c r="F32" s="33"/>
      <c r="G32" s="34">
        <v>40299</v>
      </c>
      <c r="H32" s="1">
        <v>27</v>
      </c>
    </row>
    <row r="33" spans="1:8" ht="12" customHeight="1">
      <c r="A33" s="366" t="s">
        <v>114</v>
      </c>
      <c r="B33" s="367"/>
      <c r="C33" s="40">
        <v>90.1</v>
      </c>
      <c r="D33" s="32">
        <v>4</v>
      </c>
      <c r="E33" s="33" t="s">
        <v>1223</v>
      </c>
      <c r="F33" s="33"/>
      <c r="G33" s="34">
        <v>40299</v>
      </c>
      <c r="H33" s="1">
        <v>28</v>
      </c>
    </row>
    <row r="34" spans="1:8" ht="12" customHeight="1">
      <c r="A34" s="366" t="s">
        <v>116</v>
      </c>
      <c r="B34" s="367"/>
      <c r="C34" s="40">
        <v>59.6</v>
      </c>
      <c r="D34" s="32">
        <v>2</v>
      </c>
      <c r="E34" s="33" t="s">
        <v>1224</v>
      </c>
      <c r="F34" s="33"/>
      <c r="G34" s="34">
        <v>40299</v>
      </c>
      <c r="H34" s="1">
        <v>29</v>
      </c>
    </row>
    <row r="35" spans="1:8" ht="12" customHeight="1">
      <c r="A35" s="366" t="s">
        <v>118</v>
      </c>
      <c r="B35" s="367"/>
      <c r="C35" s="40">
        <v>80.7</v>
      </c>
      <c r="D35" s="32">
        <v>2</v>
      </c>
      <c r="E35" s="33" t="s">
        <v>1253</v>
      </c>
      <c r="F35" s="33"/>
      <c r="G35" s="34">
        <v>40299</v>
      </c>
      <c r="H35" s="1">
        <v>30</v>
      </c>
    </row>
    <row r="36" spans="1:8" ht="12" customHeight="1">
      <c r="A36" s="366" t="s">
        <v>119</v>
      </c>
      <c r="B36" s="367"/>
      <c r="C36" s="41">
        <v>116</v>
      </c>
      <c r="D36" s="32">
        <v>4</v>
      </c>
      <c r="E36" s="33" t="s">
        <v>1254</v>
      </c>
      <c r="F36" s="33"/>
      <c r="G36" s="34">
        <v>40299</v>
      </c>
      <c r="H36" s="1">
        <v>31</v>
      </c>
    </row>
    <row r="37" spans="1:8" ht="12" customHeight="1">
      <c r="A37" s="366" t="s">
        <v>120</v>
      </c>
      <c r="B37" s="367"/>
      <c r="C37" s="40">
        <v>50.3</v>
      </c>
      <c r="D37" s="32">
        <v>2</v>
      </c>
      <c r="E37" s="33" t="s">
        <v>1255</v>
      </c>
      <c r="F37" s="33"/>
      <c r="G37" s="34">
        <v>40299</v>
      </c>
      <c r="H37" s="1">
        <v>32</v>
      </c>
    </row>
    <row r="38" spans="1:8" ht="12" customHeight="1">
      <c r="A38" s="366" t="s">
        <v>121</v>
      </c>
      <c r="B38" s="367"/>
      <c r="C38" s="40">
        <v>352.2</v>
      </c>
      <c r="D38" s="32">
        <v>8</v>
      </c>
      <c r="E38" s="33" t="s">
        <v>1256</v>
      </c>
      <c r="F38" s="33"/>
      <c r="G38" s="34">
        <v>40299</v>
      </c>
      <c r="H38" s="1">
        <v>33</v>
      </c>
    </row>
    <row r="39" spans="1:8" ht="12" customHeight="1">
      <c r="A39" s="366" t="s">
        <v>122</v>
      </c>
      <c r="B39" s="367"/>
      <c r="C39" s="40">
        <v>153.8</v>
      </c>
      <c r="D39" s="32">
        <v>2</v>
      </c>
      <c r="E39" s="33" t="s">
        <v>1257</v>
      </c>
      <c r="F39" s="33"/>
      <c r="G39" s="34">
        <v>40299</v>
      </c>
      <c r="H39" s="1">
        <v>34</v>
      </c>
    </row>
    <row r="40" spans="1:8" ht="12" customHeight="1">
      <c r="A40" s="366" t="s">
        <v>123</v>
      </c>
      <c r="B40" s="367"/>
      <c r="C40" s="40">
        <v>30.8</v>
      </c>
      <c r="D40" s="32">
        <v>1</v>
      </c>
      <c r="E40" s="33" t="s">
        <v>1249</v>
      </c>
      <c r="F40" s="33"/>
      <c r="G40" s="34">
        <v>40299</v>
      </c>
      <c r="H40" s="1">
        <v>35</v>
      </c>
    </row>
    <row r="41" spans="1:8" ht="12" customHeight="1">
      <c r="A41" s="366" t="s">
        <v>124</v>
      </c>
      <c r="B41" s="367"/>
      <c r="C41" s="40">
        <v>29.5</v>
      </c>
      <c r="D41" s="32">
        <v>1</v>
      </c>
      <c r="E41" s="33" t="s">
        <v>1250</v>
      </c>
      <c r="F41" s="33"/>
      <c r="G41" s="34">
        <v>40299</v>
      </c>
      <c r="H41" s="1">
        <v>36</v>
      </c>
    </row>
    <row r="42" spans="1:8" ht="12" customHeight="1">
      <c r="A42" s="366" t="s">
        <v>125</v>
      </c>
      <c r="B42" s="367"/>
      <c r="C42" s="40">
        <v>41.4</v>
      </c>
      <c r="D42" s="32">
        <v>1</v>
      </c>
      <c r="E42" s="33" t="s">
        <v>1251</v>
      </c>
      <c r="F42" s="33"/>
      <c r="G42" s="34">
        <v>40299</v>
      </c>
      <c r="H42" s="1">
        <v>37</v>
      </c>
    </row>
    <row r="43" spans="1:8" ht="12" customHeight="1">
      <c r="A43" s="366" t="s">
        <v>127</v>
      </c>
      <c r="B43" s="367"/>
      <c r="C43" s="40">
        <v>155.7</v>
      </c>
      <c r="D43" s="32">
        <v>6</v>
      </c>
      <c r="E43" s="33" t="s">
        <v>1252</v>
      </c>
      <c r="F43" s="33"/>
      <c r="G43" s="34">
        <v>40299</v>
      </c>
      <c r="H43" s="1">
        <v>38</v>
      </c>
    </row>
    <row r="44" spans="1:8" ht="12" customHeight="1">
      <c r="A44" s="366" t="s">
        <v>129</v>
      </c>
      <c r="B44" s="367"/>
      <c r="C44" s="40">
        <v>115.8</v>
      </c>
      <c r="D44" s="32">
        <v>3</v>
      </c>
      <c r="E44" s="33" t="s">
        <v>1258</v>
      </c>
      <c r="F44" s="33"/>
      <c r="G44" s="34">
        <v>40299</v>
      </c>
      <c r="H44" s="1">
        <v>39</v>
      </c>
    </row>
    <row r="45" spans="1:8" ht="12" customHeight="1">
      <c r="A45" s="366" t="s">
        <v>130</v>
      </c>
      <c r="B45" s="367"/>
      <c r="C45" s="40">
        <v>103.1</v>
      </c>
      <c r="D45" s="32">
        <v>5</v>
      </c>
      <c r="E45" s="33" t="s">
        <v>1259</v>
      </c>
      <c r="F45" s="33"/>
      <c r="G45" s="34">
        <v>40299</v>
      </c>
      <c r="H45" s="1">
        <v>40</v>
      </c>
    </row>
    <row r="46" spans="1:8" ht="12" customHeight="1">
      <c r="A46" s="366" t="s">
        <v>131</v>
      </c>
      <c r="B46" s="367"/>
      <c r="C46" s="40">
        <v>166</v>
      </c>
      <c r="D46" s="32">
        <v>5</v>
      </c>
      <c r="E46" s="33" t="s">
        <v>1260</v>
      </c>
      <c r="F46" s="33"/>
      <c r="G46" s="34">
        <v>40299</v>
      </c>
      <c r="H46" s="1">
        <v>41</v>
      </c>
    </row>
    <row r="47" spans="1:7" ht="12" customHeight="1">
      <c r="A47" s="355" t="s">
        <v>1269</v>
      </c>
      <c r="B47" s="356"/>
      <c r="C47" s="5">
        <f>SUM(C6:C46)</f>
        <v>15965.25</v>
      </c>
      <c r="D47" s="5">
        <f>SUM(D6:D46)</f>
        <v>360</v>
      </c>
      <c r="E47" s="33"/>
      <c r="F47" s="33"/>
      <c r="G47" s="30"/>
    </row>
    <row r="48" spans="1:7" ht="13.5" customHeight="1">
      <c r="A48" s="78" t="s">
        <v>134</v>
      </c>
      <c r="B48" s="79"/>
      <c r="C48" s="79"/>
      <c r="D48" s="79"/>
      <c r="E48" s="79"/>
      <c r="F48" s="79"/>
      <c r="G48" s="80"/>
    </row>
    <row r="49" spans="1:8" ht="24" customHeight="1">
      <c r="A49" s="360" t="s">
        <v>140</v>
      </c>
      <c r="B49" s="367"/>
      <c r="C49" s="42">
        <v>391.5</v>
      </c>
      <c r="D49" s="16">
        <v>8</v>
      </c>
      <c r="E49" s="33"/>
      <c r="F49" s="33" t="s">
        <v>1261</v>
      </c>
      <c r="G49" s="34">
        <v>40299</v>
      </c>
      <c r="H49" s="1">
        <v>42</v>
      </c>
    </row>
    <row r="50" spans="1:8" ht="27" customHeight="1">
      <c r="A50" s="360" t="s">
        <v>142</v>
      </c>
      <c r="B50" s="367"/>
      <c r="C50" s="42">
        <v>604.48</v>
      </c>
      <c r="D50" s="16">
        <v>14</v>
      </c>
      <c r="E50" s="33"/>
      <c r="F50" s="33" t="s">
        <v>1261</v>
      </c>
      <c r="G50" s="34">
        <v>40299</v>
      </c>
      <c r="H50" s="1">
        <v>43</v>
      </c>
    </row>
    <row r="51" spans="1:8" ht="24.75" customHeight="1">
      <c r="A51" s="360" t="s">
        <v>144</v>
      </c>
      <c r="B51" s="367"/>
      <c r="C51" s="42">
        <v>1133.9</v>
      </c>
      <c r="D51" s="16">
        <v>24</v>
      </c>
      <c r="E51" s="33"/>
      <c r="F51" s="33" t="s">
        <v>1261</v>
      </c>
      <c r="G51" s="34">
        <v>40299</v>
      </c>
      <c r="H51" s="1">
        <v>44</v>
      </c>
    </row>
    <row r="52" spans="1:8" ht="25.5" customHeight="1">
      <c r="A52" s="360" t="s">
        <v>146</v>
      </c>
      <c r="B52" s="367"/>
      <c r="C52" s="42">
        <v>385</v>
      </c>
      <c r="D52" s="16">
        <v>8</v>
      </c>
      <c r="E52" s="33"/>
      <c r="F52" s="33" t="s">
        <v>1261</v>
      </c>
      <c r="G52" s="34">
        <v>40299</v>
      </c>
      <c r="H52" s="1">
        <v>45</v>
      </c>
    </row>
    <row r="53" spans="1:8" ht="25.5" customHeight="1">
      <c r="A53" s="360" t="s">
        <v>148</v>
      </c>
      <c r="B53" s="367"/>
      <c r="C53" s="42">
        <v>1111.7</v>
      </c>
      <c r="D53" s="16">
        <v>24</v>
      </c>
      <c r="E53" s="33"/>
      <c r="F53" s="33" t="s">
        <v>1261</v>
      </c>
      <c r="G53" s="34">
        <v>40299</v>
      </c>
      <c r="H53" s="1">
        <v>46</v>
      </c>
    </row>
    <row r="54" spans="1:8" ht="23.25" customHeight="1">
      <c r="A54" s="360" t="s">
        <v>151</v>
      </c>
      <c r="B54" s="367"/>
      <c r="C54" s="43">
        <v>392.4</v>
      </c>
      <c r="D54" s="16">
        <v>8</v>
      </c>
      <c r="E54" s="33"/>
      <c r="F54" s="33" t="s">
        <v>1261</v>
      </c>
      <c r="G54" s="34">
        <v>40299</v>
      </c>
      <c r="H54" s="1">
        <v>47</v>
      </c>
    </row>
    <row r="55" spans="1:8" ht="25.5" customHeight="1">
      <c r="A55" s="360" t="s">
        <v>153</v>
      </c>
      <c r="B55" s="367"/>
      <c r="C55" s="42">
        <v>383.3</v>
      </c>
      <c r="D55" s="16">
        <v>8</v>
      </c>
      <c r="E55" s="33"/>
      <c r="F55" s="33" t="s">
        <v>1261</v>
      </c>
      <c r="G55" s="34">
        <v>40299</v>
      </c>
      <c r="H55" s="1">
        <v>48</v>
      </c>
    </row>
    <row r="56" spans="1:8" ht="27" customHeight="1">
      <c r="A56" s="360" t="s">
        <v>155</v>
      </c>
      <c r="B56" s="367"/>
      <c r="C56" s="42">
        <v>374.8</v>
      </c>
      <c r="D56" s="54">
        <v>8</v>
      </c>
      <c r="E56" s="33"/>
      <c r="F56" s="33" t="s">
        <v>1261</v>
      </c>
      <c r="G56" s="34">
        <v>40299</v>
      </c>
      <c r="H56" s="1">
        <v>49</v>
      </c>
    </row>
    <row r="57" spans="1:8" ht="23.25" customHeight="1">
      <c r="A57" s="239" t="s">
        <v>156</v>
      </c>
      <c r="B57" s="240"/>
      <c r="C57" s="44">
        <v>382.3</v>
      </c>
      <c r="D57" s="54">
        <v>8</v>
      </c>
      <c r="E57" s="33"/>
      <c r="F57" s="33" t="s">
        <v>1261</v>
      </c>
      <c r="G57" s="34">
        <v>40299</v>
      </c>
      <c r="H57" s="1">
        <v>50</v>
      </c>
    </row>
    <row r="58" spans="1:8" ht="26.25" customHeight="1">
      <c r="A58" s="241" t="s">
        <v>158</v>
      </c>
      <c r="B58" s="238"/>
      <c r="C58" s="44">
        <v>374.5</v>
      </c>
      <c r="D58" s="54">
        <v>8</v>
      </c>
      <c r="E58" s="33"/>
      <c r="F58" s="33" t="s">
        <v>1261</v>
      </c>
      <c r="G58" s="34">
        <v>40299</v>
      </c>
      <c r="H58" s="1">
        <v>51</v>
      </c>
    </row>
    <row r="59" spans="1:8" ht="24.75" customHeight="1">
      <c r="A59" s="241" t="s">
        <v>159</v>
      </c>
      <c r="B59" s="238"/>
      <c r="C59" s="44">
        <v>377.9</v>
      </c>
      <c r="D59" s="54">
        <v>8</v>
      </c>
      <c r="E59" s="33"/>
      <c r="F59" s="33" t="s">
        <v>1261</v>
      </c>
      <c r="G59" s="34">
        <v>40299</v>
      </c>
      <c r="H59" s="1">
        <v>52</v>
      </c>
    </row>
    <row r="60" spans="1:8" ht="23.25" customHeight="1">
      <c r="A60" s="241" t="s">
        <v>160</v>
      </c>
      <c r="B60" s="238"/>
      <c r="C60" s="44">
        <v>380.2</v>
      </c>
      <c r="D60" s="54">
        <v>8</v>
      </c>
      <c r="E60" s="33"/>
      <c r="F60" s="33" t="s">
        <v>1261</v>
      </c>
      <c r="G60" s="34">
        <v>40299</v>
      </c>
      <c r="H60" s="1">
        <v>53</v>
      </c>
    </row>
    <row r="61" spans="1:8" ht="26.25" customHeight="1">
      <c r="A61" s="241" t="s">
        <v>161</v>
      </c>
      <c r="B61" s="238"/>
      <c r="C61" s="44">
        <v>864.7</v>
      </c>
      <c r="D61" s="54">
        <v>18</v>
      </c>
      <c r="E61" s="33"/>
      <c r="F61" s="33" t="s">
        <v>1261</v>
      </c>
      <c r="G61" s="34">
        <v>40299</v>
      </c>
      <c r="H61" s="1">
        <v>54</v>
      </c>
    </row>
    <row r="62" spans="1:8" ht="23.25" customHeight="1">
      <c r="A62" s="241" t="s">
        <v>165</v>
      </c>
      <c r="B62" s="238"/>
      <c r="C62" s="44">
        <v>516.7</v>
      </c>
      <c r="D62" s="54">
        <v>12</v>
      </c>
      <c r="E62" s="33"/>
      <c r="F62" s="33" t="s">
        <v>1261</v>
      </c>
      <c r="G62" s="34">
        <v>40299</v>
      </c>
      <c r="H62" s="1">
        <v>55</v>
      </c>
    </row>
    <row r="63" spans="1:8" ht="24" customHeight="1">
      <c r="A63" s="241" t="s">
        <v>166</v>
      </c>
      <c r="B63" s="238"/>
      <c r="C63" s="44">
        <v>510.9</v>
      </c>
      <c r="D63" s="54">
        <v>12</v>
      </c>
      <c r="E63" s="33"/>
      <c r="F63" s="33" t="s">
        <v>1261</v>
      </c>
      <c r="G63" s="34">
        <v>40299</v>
      </c>
      <c r="H63" s="1">
        <v>56</v>
      </c>
    </row>
    <row r="64" spans="1:8" ht="23.25" customHeight="1">
      <c r="A64" s="241" t="s">
        <v>167</v>
      </c>
      <c r="B64" s="238"/>
      <c r="C64" s="44">
        <v>517.9</v>
      </c>
      <c r="D64" s="54">
        <v>12</v>
      </c>
      <c r="E64" s="33"/>
      <c r="F64" s="33" t="s">
        <v>1261</v>
      </c>
      <c r="G64" s="34">
        <v>40299</v>
      </c>
      <c r="H64" s="1">
        <v>57</v>
      </c>
    </row>
    <row r="65" spans="1:8" ht="23.25" customHeight="1">
      <c r="A65" s="241" t="s">
        <v>168</v>
      </c>
      <c r="B65" s="238"/>
      <c r="C65" s="44">
        <v>509.1</v>
      </c>
      <c r="D65" s="54">
        <v>12</v>
      </c>
      <c r="E65" s="33"/>
      <c r="F65" s="33" t="s">
        <v>1261</v>
      </c>
      <c r="G65" s="34">
        <v>40299</v>
      </c>
      <c r="H65" s="1">
        <v>58</v>
      </c>
    </row>
    <row r="66" spans="1:8" ht="12" customHeight="1">
      <c r="A66" s="241" t="s">
        <v>169</v>
      </c>
      <c r="B66" s="238"/>
      <c r="C66" s="44">
        <v>2356.6</v>
      </c>
      <c r="D66" s="54">
        <v>44</v>
      </c>
      <c r="E66" s="33" t="s">
        <v>1267</v>
      </c>
      <c r="F66" s="33"/>
      <c r="G66" s="34">
        <v>40299</v>
      </c>
      <c r="H66" s="1">
        <v>59</v>
      </c>
    </row>
    <row r="67" spans="1:8" ht="12" customHeight="1">
      <c r="A67" s="241" t="s">
        <v>171</v>
      </c>
      <c r="B67" s="238"/>
      <c r="C67" s="44">
        <v>2344.6</v>
      </c>
      <c r="D67" s="54">
        <v>44</v>
      </c>
      <c r="E67" s="33" t="s">
        <v>1268</v>
      </c>
      <c r="F67" s="33"/>
      <c r="G67" s="34">
        <v>40299</v>
      </c>
      <c r="H67" s="1">
        <v>60</v>
      </c>
    </row>
    <row r="68" spans="1:8" ht="12" customHeight="1">
      <c r="A68" s="241" t="s">
        <v>173</v>
      </c>
      <c r="B68" s="238"/>
      <c r="C68" s="44">
        <v>513.9</v>
      </c>
      <c r="D68" s="54">
        <v>12</v>
      </c>
      <c r="E68" s="33" t="s">
        <v>1262</v>
      </c>
      <c r="F68" s="33"/>
      <c r="G68" s="34">
        <v>40299</v>
      </c>
      <c r="H68" s="1">
        <v>61</v>
      </c>
    </row>
    <row r="69" spans="1:8" ht="24.75" customHeight="1">
      <c r="A69" s="241" t="s">
        <v>174</v>
      </c>
      <c r="B69" s="238"/>
      <c r="C69" s="44">
        <v>452.3</v>
      </c>
      <c r="D69" s="54">
        <v>12</v>
      </c>
      <c r="E69" s="33"/>
      <c r="F69" s="33" t="s">
        <v>1261</v>
      </c>
      <c r="G69" s="34">
        <v>40299</v>
      </c>
      <c r="H69" s="1">
        <v>62</v>
      </c>
    </row>
    <row r="70" spans="1:8" ht="12" customHeight="1">
      <c r="A70" s="241" t="s">
        <v>175</v>
      </c>
      <c r="B70" s="238"/>
      <c r="C70" s="44">
        <v>205.3</v>
      </c>
      <c r="D70" s="54">
        <v>4</v>
      </c>
      <c r="E70" s="33" t="s">
        <v>1263</v>
      </c>
      <c r="F70" s="33"/>
      <c r="G70" s="34">
        <v>40299</v>
      </c>
      <c r="H70" s="1">
        <v>63</v>
      </c>
    </row>
    <row r="71" spans="1:8" ht="12" customHeight="1">
      <c r="A71" s="241" t="s">
        <v>176</v>
      </c>
      <c r="B71" s="238"/>
      <c r="C71" s="44">
        <v>123.1</v>
      </c>
      <c r="D71" s="52">
        <v>4</v>
      </c>
      <c r="E71" s="33" t="s">
        <v>1264</v>
      </c>
      <c r="F71" s="33"/>
      <c r="G71" s="34">
        <v>40299</v>
      </c>
      <c r="H71" s="1">
        <v>64</v>
      </c>
    </row>
    <row r="72" spans="1:8" ht="12" customHeight="1">
      <c r="A72" s="245" t="s">
        <v>177</v>
      </c>
      <c r="B72" s="244"/>
      <c r="C72" s="44">
        <v>1822.3</v>
      </c>
      <c r="D72" s="16">
        <v>36</v>
      </c>
      <c r="E72" s="33" t="s">
        <v>1265</v>
      </c>
      <c r="F72" s="33"/>
      <c r="G72" s="34">
        <v>40299</v>
      </c>
      <c r="H72" s="1">
        <v>65</v>
      </c>
    </row>
    <row r="73" spans="1:8" ht="12" customHeight="1">
      <c r="A73" s="360" t="s">
        <v>180</v>
      </c>
      <c r="B73" s="367"/>
      <c r="C73" s="42">
        <v>585.4</v>
      </c>
      <c r="D73" s="16">
        <v>14</v>
      </c>
      <c r="E73" s="33" t="s">
        <v>1266</v>
      </c>
      <c r="F73" s="33"/>
      <c r="G73" s="34">
        <v>40299</v>
      </c>
      <c r="H73" s="1">
        <v>66</v>
      </c>
    </row>
    <row r="74" spans="1:7" ht="14.25" customHeight="1">
      <c r="A74" s="208" t="s">
        <v>1269</v>
      </c>
      <c r="B74" s="367"/>
      <c r="C74" s="37">
        <f>SUM(C49:C73)</f>
        <v>17614.78</v>
      </c>
      <c r="D74" s="37">
        <f>SUM(D49:D73)</f>
        <v>370</v>
      </c>
      <c r="E74" s="33"/>
      <c r="F74" s="33"/>
      <c r="G74" s="34"/>
    </row>
    <row r="75" spans="1:7" ht="13.5" customHeight="1">
      <c r="A75" s="81" t="s">
        <v>182</v>
      </c>
      <c r="B75" s="79"/>
      <c r="C75" s="79"/>
      <c r="D75" s="79"/>
      <c r="E75" s="79"/>
      <c r="F75" s="79"/>
      <c r="G75" s="80"/>
    </row>
    <row r="76" spans="1:8" ht="12" customHeight="1">
      <c r="A76" s="366" t="s">
        <v>183</v>
      </c>
      <c r="B76" s="367"/>
      <c r="C76" s="45">
        <v>782.6</v>
      </c>
      <c r="D76" s="16">
        <v>16</v>
      </c>
      <c r="E76" s="33" t="s">
        <v>1270</v>
      </c>
      <c r="F76" s="33"/>
      <c r="G76" s="34">
        <v>40299</v>
      </c>
      <c r="H76" s="1">
        <v>67</v>
      </c>
    </row>
    <row r="77" spans="1:8" ht="12" customHeight="1">
      <c r="A77" s="366" t="s">
        <v>185</v>
      </c>
      <c r="B77" s="367"/>
      <c r="C77" s="45">
        <v>776.9</v>
      </c>
      <c r="D77" s="16">
        <v>16</v>
      </c>
      <c r="E77" s="33" t="s">
        <v>1271</v>
      </c>
      <c r="F77" s="33"/>
      <c r="G77" s="34">
        <v>40299</v>
      </c>
      <c r="H77" s="1">
        <v>68</v>
      </c>
    </row>
    <row r="78" spans="1:8" ht="12" customHeight="1">
      <c r="A78" s="366" t="s">
        <v>186</v>
      </c>
      <c r="B78" s="367"/>
      <c r="C78" s="45">
        <v>106.7</v>
      </c>
      <c r="D78" s="16">
        <v>2</v>
      </c>
      <c r="E78" s="33" t="s">
        <v>1272</v>
      </c>
      <c r="F78" s="33"/>
      <c r="G78" s="34">
        <v>40299</v>
      </c>
      <c r="H78" s="1">
        <v>69</v>
      </c>
    </row>
    <row r="79" spans="1:8" ht="12" customHeight="1">
      <c r="A79" s="366" t="s">
        <v>187</v>
      </c>
      <c r="B79" s="367"/>
      <c r="C79" s="45">
        <v>182.1</v>
      </c>
      <c r="D79" s="16">
        <v>6</v>
      </c>
      <c r="E79" s="36" t="s">
        <v>1273</v>
      </c>
      <c r="F79" s="36"/>
      <c r="G79" s="34">
        <v>40299</v>
      </c>
      <c r="H79" s="1">
        <v>70</v>
      </c>
    </row>
    <row r="80" spans="1:8" ht="12" customHeight="1">
      <c r="A80" s="366" t="s">
        <v>188</v>
      </c>
      <c r="B80" s="367"/>
      <c r="C80" s="45">
        <v>60.7</v>
      </c>
      <c r="D80" s="16">
        <v>1</v>
      </c>
      <c r="E80" s="33" t="s">
        <v>1274</v>
      </c>
      <c r="F80" s="33"/>
      <c r="G80" s="34">
        <v>40299</v>
      </c>
      <c r="H80" s="1">
        <v>71</v>
      </c>
    </row>
    <row r="81" spans="1:8" ht="12" customHeight="1">
      <c r="A81" s="366" t="s">
        <v>189</v>
      </c>
      <c r="B81" s="367"/>
      <c r="C81" s="45">
        <v>67.6</v>
      </c>
      <c r="D81" s="16">
        <v>2</v>
      </c>
      <c r="E81" s="33" t="s">
        <v>1748</v>
      </c>
      <c r="F81" s="33"/>
      <c r="G81" s="34">
        <v>40299</v>
      </c>
      <c r="H81" s="1">
        <v>72</v>
      </c>
    </row>
    <row r="82" spans="1:8" ht="12" customHeight="1">
      <c r="A82" s="366" t="s">
        <v>190</v>
      </c>
      <c r="B82" s="367"/>
      <c r="C82" s="45">
        <v>45.6</v>
      </c>
      <c r="D82" s="16">
        <v>3</v>
      </c>
      <c r="E82" s="33" t="s">
        <v>1749</v>
      </c>
      <c r="F82" s="33"/>
      <c r="G82" s="34">
        <v>40299</v>
      </c>
      <c r="H82" s="1">
        <v>73</v>
      </c>
    </row>
    <row r="83" spans="1:8" ht="12" customHeight="1">
      <c r="A83" s="366" t="s">
        <v>192</v>
      </c>
      <c r="B83" s="367"/>
      <c r="C83" s="45">
        <v>1354.7</v>
      </c>
      <c r="D83" s="16">
        <v>24</v>
      </c>
      <c r="E83" s="33" t="s">
        <v>1275</v>
      </c>
      <c r="F83" s="33"/>
      <c r="G83" s="34">
        <v>40299</v>
      </c>
      <c r="H83" s="1">
        <v>74</v>
      </c>
    </row>
    <row r="84" spans="1:8" ht="12" customHeight="1">
      <c r="A84" s="366" t="s">
        <v>195</v>
      </c>
      <c r="B84" s="367"/>
      <c r="C84" s="45">
        <v>96.2</v>
      </c>
      <c r="D84" s="16">
        <v>4</v>
      </c>
      <c r="E84" s="33" t="s">
        <v>1276</v>
      </c>
      <c r="F84" s="33"/>
      <c r="G84" s="34">
        <v>40299</v>
      </c>
      <c r="H84" s="1">
        <v>75</v>
      </c>
    </row>
    <row r="85" spans="1:8" ht="12" customHeight="1">
      <c r="A85" s="366" t="s">
        <v>196</v>
      </c>
      <c r="B85" s="367"/>
      <c r="C85" s="45">
        <v>99.8</v>
      </c>
      <c r="D85" s="16">
        <v>4</v>
      </c>
      <c r="E85" s="33" t="s">
        <v>1277</v>
      </c>
      <c r="F85" s="33"/>
      <c r="G85" s="34">
        <v>40299</v>
      </c>
      <c r="H85" s="1">
        <v>76</v>
      </c>
    </row>
    <row r="86" spans="1:8" ht="12" customHeight="1">
      <c r="A86" s="366" t="s">
        <v>198</v>
      </c>
      <c r="B86" s="367"/>
      <c r="C86" s="45">
        <v>115.2</v>
      </c>
      <c r="D86" s="16">
        <v>2</v>
      </c>
      <c r="E86" s="33" t="s">
        <v>1279</v>
      </c>
      <c r="F86" s="33"/>
      <c r="G86" s="34">
        <v>40299</v>
      </c>
      <c r="H86" s="1">
        <v>77</v>
      </c>
    </row>
    <row r="87" spans="1:8" ht="12" customHeight="1">
      <c r="A87" s="366" t="s">
        <v>199</v>
      </c>
      <c r="B87" s="367"/>
      <c r="C87" s="45">
        <v>113.7</v>
      </c>
      <c r="D87" s="16">
        <v>2</v>
      </c>
      <c r="E87" s="33" t="s">
        <v>1280</v>
      </c>
      <c r="F87" s="33"/>
      <c r="G87" s="34">
        <v>40299</v>
      </c>
      <c r="H87" s="1">
        <v>78</v>
      </c>
    </row>
    <row r="88" spans="1:8" ht="12" customHeight="1">
      <c r="A88" s="366" t="s">
        <v>200</v>
      </c>
      <c r="B88" s="367"/>
      <c r="C88" s="45">
        <v>2827.3</v>
      </c>
      <c r="D88" s="16">
        <v>55</v>
      </c>
      <c r="E88" s="33" t="s">
        <v>1281</v>
      </c>
      <c r="F88" s="33"/>
      <c r="G88" s="34">
        <v>40299</v>
      </c>
      <c r="H88" s="1">
        <v>79</v>
      </c>
    </row>
    <row r="89" spans="1:8" ht="12" customHeight="1">
      <c r="A89" s="366" t="s">
        <v>202</v>
      </c>
      <c r="B89" s="367"/>
      <c r="C89" s="45">
        <v>394.8</v>
      </c>
      <c r="D89" s="16">
        <v>8</v>
      </c>
      <c r="E89" s="33" t="s">
        <v>1282</v>
      </c>
      <c r="F89" s="33"/>
      <c r="G89" s="34">
        <v>40299</v>
      </c>
      <c r="H89" s="1">
        <v>80</v>
      </c>
    </row>
    <row r="90" spans="1:8" ht="12" customHeight="1">
      <c r="A90" s="366" t="s">
        <v>203</v>
      </c>
      <c r="B90" s="367"/>
      <c r="C90" s="45">
        <v>3204.3</v>
      </c>
      <c r="D90" s="16">
        <v>60</v>
      </c>
      <c r="E90" s="33" t="s">
        <v>1283</v>
      </c>
      <c r="F90" s="33"/>
      <c r="G90" s="34">
        <v>40299</v>
      </c>
      <c r="H90" s="1">
        <v>81</v>
      </c>
    </row>
    <row r="91" spans="1:8" ht="12" customHeight="1">
      <c r="A91" s="366" t="s">
        <v>206</v>
      </c>
      <c r="B91" s="367"/>
      <c r="C91" s="45">
        <v>541.7</v>
      </c>
      <c r="D91" s="16">
        <v>12</v>
      </c>
      <c r="E91" s="33" t="s">
        <v>1284</v>
      </c>
      <c r="F91" s="33"/>
      <c r="G91" s="34">
        <v>40299</v>
      </c>
      <c r="H91" s="1">
        <v>82</v>
      </c>
    </row>
    <row r="92" spans="1:8" ht="12" customHeight="1">
      <c r="A92" s="366" t="s">
        <v>207</v>
      </c>
      <c r="B92" s="367"/>
      <c r="C92" s="45">
        <v>463.4</v>
      </c>
      <c r="D92" s="16">
        <v>12</v>
      </c>
      <c r="E92" s="33" t="s">
        <v>1289</v>
      </c>
      <c r="F92" s="33"/>
      <c r="G92" s="34">
        <v>40299</v>
      </c>
      <c r="H92" s="1">
        <v>83</v>
      </c>
    </row>
    <row r="93" spans="1:8" ht="12" customHeight="1">
      <c r="A93" s="366" t="s">
        <v>210</v>
      </c>
      <c r="B93" s="367"/>
      <c r="C93" s="45">
        <v>402.2</v>
      </c>
      <c r="D93" s="16">
        <v>8</v>
      </c>
      <c r="E93" s="33" t="s">
        <v>1285</v>
      </c>
      <c r="F93" s="33"/>
      <c r="G93" s="34">
        <v>40299</v>
      </c>
      <c r="H93" s="1">
        <v>84</v>
      </c>
    </row>
    <row r="94" spans="1:8" ht="12" customHeight="1">
      <c r="A94" s="366" t="s">
        <v>211</v>
      </c>
      <c r="B94" s="367"/>
      <c r="C94" s="45">
        <v>465.6</v>
      </c>
      <c r="D94" s="16">
        <v>12</v>
      </c>
      <c r="E94" s="33" t="s">
        <v>1286</v>
      </c>
      <c r="F94" s="33"/>
      <c r="G94" s="34">
        <v>40299</v>
      </c>
      <c r="H94" s="1">
        <v>85</v>
      </c>
    </row>
    <row r="95" spans="1:8" ht="12" customHeight="1">
      <c r="A95" s="366" t="s">
        <v>213</v>
      </c>
      <c r="B95" s="367"/>
      <c r="C95" s="45">
        <v>325.5</v>
      </c>
      <c r="D95" s="16">
        <v>8</v>
      </c>
      <c r="E95" s="33" t="s">
        <v>1287</v>
      </c>
      <c r="F95" s="33"/>
      <c r="G95" s="34">
        <v>40299</v>
      </c>
      <c r="H95" s="1">
        <v>86</v>
      </c>
    </row>
    <row r="96" spans="1:8" ht="12" customHeight="1">
      <c r="A96" s="366" t="s">
        <v>215</v>
      </c>
      <c r="B96" s="367"/>
      <c r="C96" s="45">
        <v>470.3</v>
      </c>
      <c r="D96" s="16">
        <v>12</v>
      </c>
      <c r="E96" s="33" t="s">
        <v>1288</v>
      </c>
      <c r="F96" s="33"/>
      <c r="G96" s="34">
        <v>40299</v>
      </c>
      <c r="H96" s="1">
        <v>87</v>
      </c>
    </row>
    <row r="97" spans="1:8" ht="12" customHeight="1">
      <c r="A97" s="366" t="s">
        <v>216</v>
      </c>
      <c r="B97" s="367"/>
      <c r="C97" s="45">
        <v>860.2</v>
      </c>
      <c r="D97" s="16">
        <v>16</v>
      </c>
      <c r="E97" s="33" t="s">
        <v>1290</v>
      </c>
      <c r="F97" s="33"/>
      <c r="G97" s="34">
        <v>40299</v>
      </c>
      <c r="H97" s="1">
        <v>88</v>
      </c>
    </row>
    <row r="98" spans="1:8" ht="12" customHeight="1">
      <c r="A98" s="366" t="s">
        <v>219</v>
      </c>
      <c r="B98" s="367"/>
      <c r="C98" s="45">
        <v>819</v>
      </c>
      <c r="D98" s="16">
        <v>16</v>
      </c>
      <c r="E98" s="33" t="s">
        <v>1294</v>
      </c>
      <c r="F98" s="33"/>
      <c r="G98" s="34">
        <v>40299</v>
      </c>
      <c r="H98" s="1">
        <v>89</v>
      </c>
    </row>
    <row r="99" spans="1:8" ht="12" customHeight="1">
      <c r="A99" s="366" t="s">
        <v>221</v>
      </c>
      <c r="B99" s="209"/>
      <c r="C99" s="46">
        <v>450.9</v>
      </c>
      <c r="D99" s="16">
        <v>12</v>
      </c>
      <c r="E99" s="33" t="s">
        <v>1291</v>
      </c>
      <c r="F99" s="33"/>
      <c r="G99" s="34">
        <v>40299</v>
      </c>
      <c r="H99" s="1">
        <v>90</v>
      </c>
    </row>
    <row r="100" spans="1:8" ht="12" customHeight="1">
      <c r="A100" s="366" t="s">
        <v>222</v>
      </c>
      <c r="B100" s="209"/>
      <c r="C100" s="47">
        <v>468</v>
      </c>
      <c r="D100" s="16">
        <v>12</v>
      </c>
      <c r="E100" s="33" t="s">
        <v>1292</v>
      </c>
      <c r="F100" s="33"/>
      <c r="G100" s="34">
        <v>40299</v>
      </c>
      <c r="H100" s="1">
        <v>91</v>
      </c>
    </row>
    <row r="101" spans="1:8" ht="12" customHeight="1">
      <c r="A101" s="366" t="s">
        <v>223</v>
      </c>
      <c r="B101" s="209"/>
      <c r="C101" s="47">
        <v>1336.7</v>
      </c>
      <c r="D101" s="16">
        <v>24</v>
      </c>
      <c r="E101" s="33" t="s">
        <v>1293</v>
      </c>
      <c r="F101" s="33"/>
      <c r="G101" s="34">
        <v>40299</v>
      </c>
      <c r="H101" s="1">
        <v>92</v>
      </c>
    </row>
    <row r="102" spans="1:8" ht="12" customHeight="1">
      <c r="A102" s="366" t="s">
        <v>226</v>
      </c>
      <c r="B102" s="209"/>
      <c r="C102" s="47">
        <v>557.39</v>
      </c>
      <c r="D102" s="16">
        <v>4</v>
      </c>
      <c r="E102" s="33" t="s">
        <v>1295</v>
      </c>
      <c r="F102" s="33"/>
      <c r="G102" s="34">
        <v>40299</v>
      </c>
      <c r="H102" s="1">
        <v>93</v>
      </c>
    </row>
    <row r="103" spans="1:8" ht="12" customHeight="1">
      <c r="A103" s="366" t="s">
        <v>227</v>
      </c>
      <c r="B103" s="209"/>
      <c r="C103" s="47">
        <v>559</v>
      </c>
      <c r="D103" s="16">
        <v>12</v>
      </c>
      <c r="E103" s="33" t="s">
        <v>1302</v>
      </c>
      <c r="F103" s="33"/>
      <c r="G103" s="34">
        <v>40299</v>
      </c>
      <c r="H103" s="1">
        <v>94</v>
      </c>
    </row>
    <row r="104" spans="1:8" ht="12" customHeight="1">
      <c r="A104" s="366" t="s">
        <v>228</v>
      </c>
      <c r="B104" s="209"/>
      <c r="C104" s="47">
        <v>170.5</v>
      </c>
      <c r="D104" s="16">
        <v>5</v>
      </c>
      <c r="E104" s="33" t="s">
        <v>1303</v>
      </c>
      <c r="F104" s="33"/>
      <c r="G104" s="34">
        <v>40299</v>
      </c>
      <c r="H104" s="1">
        <v>95</v>
      </c>
    </row>
    <row r="105" spans="1:8" ht="12" customHeight="1">
      <c r="A105" s="366" t="s">
        <v>229</v>
      </c>
      <c r="B105" s="209"/>
      <c r="C105" s="47">
        <v>819.7</v>
      </c>
      <c r="D105" s="16">
        <v>18</v>
      </c>
      <c r="E105" s="33" t="s">
        <v>1296</v>
      </c>
      <c r="F105" s="33"/>
      <c r="G105" s="34">
        <v>40299</v>
      </c>
      <c r="H105" s="1">
        <v>96</v>
      </c>
    </row>
    <row r="106" spans="1:8" ht="12" customHeight="1">
      <c r="A106" s="366" t="s">
        <v>230</v>
      </c>
      <c r="B106" s="209"/>
      <c r="C106" s="47">
        <v>462.6</v>
      </c>
      <c r="D106" s="16">
        <v>12</v>
      </c>
      <c r="E106" s="33" t="s">
        <v>1297</v>
      </c>
      <c r="F106" s="33"/>
      <c r="G106" s="34">
        <v>40299</v>
      </c>
      <c r="H106" s="1">
        <v>97</v>
      </c>
    </row>
    <row r="107" spans="1:8" ht="12" customHeight="1">
      <c r="A107" s="366" t="s">
        <v>231</v>
      </c>
      <c r="B107" s="209"/>
      <c r="C107" s="47">
        <v>836.1</v>
      </c>
      <c r="D107" s="16">
        <v>18</v>
      </c>
      <c r="E107" s="33" t="s">
        <v>1298</v>
      </c>
      <c r="F107" s="33"/>
      <c r="G107" s="34">
        <v>40299</v>
      </c>
      <c r="H107" s="1">
        <v>98</v>
      </c>
    </row>
    <row r="108" spans="1:8" ht="12" customHeight="1">
      <c r="A108" s="366" t="s">
        <v>232</v>
      </c>
      <c r="B108" s="209"/>
      <c r="C108" s="47">
        <v>467.4</v>
      </c>
      <c r="D108" s="16">
        <v>12</v>
      </c>
      <c r="E108" s="33" t="s">
        <v>1299</v>
      </c>
      <c r="F108" s="33"/>
      <c r="G108" s="34">
        <v>40299</v>
      </c>
      <c r="H108" s="1">
        <v>99</v>
      </c>
    </row>
    <row r="109" spans="1:8" ht="12" customHeight="1">
      <c r="A109" s="366" t="s">
        <v>233</v>
      </c>
      <c r="B109" s="209"/>
      <c r="C109" s="47">
        <v>559.4</v>
      </c>
      <c r="D109" s="16">
        <v>16</v>
      </c>
      <c r="E109" s="33" t="s">
        <v>1300</v>
      </c>
      <c r="F109" s="33"/>
      <c r="G109" s="34">
        <v>40299</v>
      </c>
      <c r="H109" s="1">
        <v>100</v>
      </c>
    </row>
    <row r="110" spans="1:8" ht="12" customHeight="1">
      <c r="A110" s="366" t="s">
        <v>234</v>
      </c>
      <c r="B110" s="209"/>
      <c r="C110" s="47">
        <v>439.1</v>
      </c>
      <c r="D110" s="16">
        <v>12</v>
      </c>
      <c r="E110" s="33" t="s">
        <v>1301</v>
      </c>
      <c r="F110" s="33"/>
      <c r="G110" s="34">
        <v>40299</v>
      </c>
      <c r="H110" s="1">
        <v>101</v>
      </c>
    </row>
    <row r="111" spans="1:8" ht="12" customHeight="1">
      <c r="A111" s="366" t="s">
        <v>235</v>
      </c>
      <c r="B111" s="209"/>
      <c r="C111" s="47">
        <v>411.4</v>
      </c>
      <c r="D111" s="16">
        <v>8</v>
      </c>
      <c r="E111" s="33" t="s">
        <v>1304</v>
      </c>
      <c r="F111" s="33"/>
      <c r="G111" s="34">
        <v>40299</v>
      </c>
      <c r="H111" s="1">
        <v>102</v>
      </c>
    </row>
    <row r="112" spans="1:8" ht="12" customHeight="1">
      <c r="A112" s="366" t="s">
        <v>236</v>
      </c>
      <c r="B112" s="209"/>
      <c r="C112" s="47">
        <v>467.8</v>
      </c>
      <c r="D112" s="16">
        <v>12</v>
      </c>
      <c r="E112" s="33" t="s">
        <v>1309</v>
      </c>
      <c r="F112" s="33"/>
      <c r="G112" s="34">
        <v>40299</v>
      </c>
      <c r="H112" s="1">
        <v>103</v>
      </c>
    </row>
    <row r="113" spans="1:8" ht="12" customHeight="1">
      <c r="A113" s="366" t="s">
        <v>237</v>
      </c>
      <c r="B113" s="209"/>
      <c r="C113" s="47">
        <v>868.2</v>
      </c>
      <c r="D113" s="16">
        <v>18</v>
      </c>
      <c r="E113" s="33" t="s">
        <v>1310</v>
      </c>
      <c r="F113" s="33"/>
      <c r="G113" s="34">
        <v>40299</v>
      </c>
      <c r="H113" s="1">
        <v>104</v>
      </c>
    </row>
    <row r="114" spans="1:8" ht="12" customHeight="1">
      <c r="A114" s="366" t="s">
        <v>239</v>
      </c>
      <c r="B114" s="209"/>
      <c r="C114" s="47">
        <v>351</v>
      </c>
      <c r="D114" s="16">
        <v>1</v>
      </c>
      <c r="E114" s="33" t="s">
        <v>1305</v>
      </c>
      <c r="F114" s="33"/>
      <c r="G114" s="34">
        <v>40299</v>
      </c>
      <c r="H114" s="1">
        <v>105</v>
      </c>
    </row>
    <row r="115" spans="1:8" ht="12" customHeight="1">
      <c r="A115" s="366" t="s">
        <v>241</v>
      </c>
      <c r="B115" s="209"/>
      <c r="C115" s="47">
        <v>322.5</v>
      </c>
      <c r="D115" s="16">
        <v>8</v>
      </c>
      <c r="E115" s="33" t="s">
        <v>1306</v>
      </c>
      <c r="F115" s="33"/>
      <c r="G115" s="34">
        <v>40299</v>
      </c>
      <c r="H115" s="1">
        <v>106</v>
      </c>
    </row>
    <row r="116" spans="1:8" ht="12" customHeight="1">
      <c r="A116" s="366" t="s">
        <v>242</v>
      </c>
      <c r="B116" s="209"/>
      <c r="C116" s="47">
        <v>471.8</v>
      </c>
      <c r="D116" s="16">
        <v>12</v>
      </c>
      <c r="E116" s="33" t="s">
        <v>1307</v>
      </c>
      <c r="F116" s="33"/>
      <c r="G116" s="34">
        <v>40299</v>
      </c>
      <c r="H116" s="1">
        <v>107</v>
      </c>
    </row>
    <row r="117" spans="1:8" ht="12" customHeight="1">
      <c r="A117" s="366" t="s">
        <v>243</v>
      </c>
      <c r="B117" s="209"/>
      <c r="C117" s="47">
        <v>842.6</v>
      </c>
      <c r="D117" s="16">
        <v>10</v>
      </c>
      <c r="E117" s="33" t="s">
        <v>1308</v>
      </c>
      <c r="F117" s="33"/>
      <c r="G117" s="34">
        <v>40299</v>
      </c>
      <c r="H117" s="1">
        <v>108</v>
      </c>
    </row>
    <row r="118" spans="1:8" ht="12" customHeight="1">
      <c r="A118" s="366" t="s">
        <v>246</v>
      </c>
      <c r="B118" s="209"/>
      <c r="C118" s="47">
        <v>833.3</v>
      </c>
      <c r="D118" s="16">
        <v>18</v>
      </c>
      <c r="E118" s="33" t="s">
        <v>1311</v>
      </c>
      <c r="F118" s="33"/>
      <c r="G118" s="34">
        <v>40299</v>
      </c>
      <c r="H118" s="1">
        <v>109</v>
      </c>
    </row>
    <row r="119" spans="1:8" ht="12.75" customHeight="1">
      <c r="A119" s="366" t="s">
        <v>247</v>
      </c>
      <c r="B119" s="209"/>
      <c r="C119" s="47">
        <v>823</v>
      </c>
      <c r="D119" s="16">
        <v>18</v>
      </c>
      <c r="E119" s="33" t="s">
        <v>1320</v>
      </c>
      <c r="F119" s="33"/>
      <c r="G119" s="34">
        <v>40299</v>
      </c>
      <c r="H119" s="1">
        <v>110</v>
      </c>
    </row>
    <row r="120" spans="1:8" ht="12" customHeight="1">
      <c r="A120" s="366" t="s">
        <v>249</v>
      </c>
      <c r="B120" s="209"/>
      <c r="C120" s="47">
        <v>824.6</v>
      </c>
      <c r="D120" s="16">
        <v>18</v>
      </c>
      <c r="E120" s="33" t="s">
        <v>1312</v>
      </c>
      <c r="F120" s="33"/>
      <c r="G120" s="34">
        <v>40299</v>
      </c>
      <c r="H120" s="1">
        <v>111</v>
      </c>
    </row>
    <row r="121" spans="1:8" ht="12" customHeight="1">
      <c r="A121" s="366" t="s">
        <v>250</v>
      </c>
      <c r="B121" s="209"/>
      <c r="C121" s="47">
        <v>824.9</v>
      </c>
      <c r="D121" s="16">
        <v>18</v>
      </c>
      <c r="E121" s="33" t="s">
        <v>1313</v>
      </c>
      <c r="F121" s="33"/>
      <c r="G121" s="34">
        <v>40299</v>
      </c>
      <c r="H121" s="1">
        <v>112</v>
      </c>
    </row>
    <row r="122" spans="1:8" ht="12" customHeight="1">
      <c r="A122" s="366" t="s">
        <v>251</v>
      </c>
      <c r="B122" s="209"/>
      <c r="C122" s="47">
        <v>867.5</v>
      </c>
      <c r="D122" s="16">
        <v>18</v>
      </c>
      <c r="E122" s="33" t="s">
        <v>1314</v>
      </c>
      <c r="F122" s="33"/>
      <c r="G122" s="34">
        <v>40299</v>
      </c>
      <c r="H122" s="1">
        <v>113</v>
      </c>
    </row>
    <row r="123" spans="1:8" ht="12" customHeight="1">
      <c r="A123" s="366" t="s">
        <v>253</v>
      </c>
      <c r="B123" s="209"/>
      <c r="C123" s="47">
        <v>857.8</v>
      </c>
      <c r="D123" s="16">
        <v>18</v>
      </c>
      <c r="E123" s="33" t="s">
        <v>1315</v>
      </c>
      <c r="F123" s="33"/>
      <c r="G123" s="34">
        <v>40299</v>
      </c>
      <c r="H123" s="1">
        <v>114</v>
      </c>
    </row>
    <row r="124" spans="1:8" ht="12" customHeight="1">
      <c r="A124" s="366" t="s">
        <v>254</v>
      </c>
      <c r="B124" s="209"/>
      <c r="C124" s="47">
        <v>853.9</v>
      </c>
      <c r="D124" s="16">
        <v>18</v>
      </c>
      <c r="E124" s="33" t="s">
        <v>1316</v>
      </c>
      <c r="F124" s="33"/>
      <c r="G124" s="34">
        <v>40299</v>
      </c>
      <c r="H124" s="1">
        <v>115</v>
      </c>
    </row>
    <row r="125" spans="1:8" ht="12" customHeight="1">
      <c r="A125" s="366" t="s">
        <v>255</v>
      </c>
      <c r="B125" s="209"/>
      <c r="C125" s="48">
        <v>871.4</v>
      </c>
      <c r="D125" s="16">
        <v>18</v>
      </c>
      <c r="E125" s="33" t="s">
        <v>1317</v>
      </c>
      <c r="F125" s="33"/>
      <c r="G125" s="34">
        <v>40299</v>
      </c>
      <c r="H125" s="1">
        <v>116</v>
      </c>
    </row>
    <row r="126" spans="1:8" ht="12" customHeight="1">
      <c r="A126" s="366" t="s">
        <v>256</v>
      </c>
      <c r="B126" s="209"/>
      <c r="C126" s="49">
        <v>886.6</v>
      </c>
      <c r="D126" s="16">
        <v>18</v>
      </c>
      <c r="E126" s="33" t="s">
        <v>1318</v>
      </c>
      <c r="F126" s="33"/>
      <c r="G126" s="34">
        <v>40299</v>
      </c>
      <c r="H126" s="1">
        <v>117</v>
      </c>
    </row>
    <row r="127" spans="1:8" ht="12" customHeight="1">
      <c r="A127" s="366" t="s">
        <v>258</v>
      </c>
      <c r="B127" s="209"/>
      <c r="C127" s="49">
        <v>836.7</v>
      </c>
      <c r="D127" s="16">
        <v>18</v>
      </c>
      <c r="E127" s="33" t="s">
        <v>1319</v>
      </c>
      <c r="F127" s="33"/>
      <c r="G127" s="34">
        <v>40299</v>
      </c>
      <c r="H127" s="1">
        <v>118</v>
      </c>
    </row>
    <row r="128" spans="1:8" ht="12" customHeight="1">
      <c r="A128" s="366" t="s">
        <v>260</v>
      </c>
      <c r="B128" s="209"/>
      <c r="C128" s="49">
        <v>4170.6</v>
      </c>
      <c r="D128" s="16">
        <v>85</v>
      </c>
      <c r="E128" s="33" t="s">
        <v>1321</v>
      </c>
      <c r="F128" s="33"/>
      <c r="G128" s="34">
        <v>40299</v>
      </c>
      <c r="H128" s="1">
        <v>119</v>
      </c>
    </row>
    <row r="129" spans="1:8" ht="12" customHeight="1">
      <c r="A129" s="366" t="s">
        <v>263</v>
      </c>
      <c r="B129" s="209"/>
      <c r="C129" s="49">
        <v>2813.6</v>
      </c>
      <c r="D129" s="16">
        <v>60</v>
      </c>
      <c r="E129" s="33" t="s">
        <v>1322</v>
      </c>
      <c r="F129" s="33"/>
      <c r="G129" s="34">
        <v>40299</v>
      </c>
      <c r="H129" s="1">
        <v>120</v>
      </c>
    </row>
    <row r="130" spans="1:8" ht="12" customHeight="1">
      <c r="A130" s="366" t="s">
        <v>266</v>
      </c>
      <c r="B130" s="209"/>
      <c r="C130" s="49">
        <v>2797.7</v>
      </c>
      <c r="D130" s="16">
        <v>60</v>
      </c>
      <c r="E130" s="33" t="s">
        <v>1323</v>
      </c>
      <c r="F130" s="33"/>
      <c r="G130" s="34">
        <v>40299</v>
      </c>
      <c r="H130" s="1">
        <v>121</v>
      </c>
    </row>
    <row r="131" spans="1:8" ht="12" customHeight="1">
      <c r="A131" s="366" t="s">
        <v>269</v>
      </c>
      <c r="B131" s="209"/>
      <c r="C131" s="49">
        <v>829.7</v>
      </c>
      <c r="D131" s="16">
        <v>16</v>
      </c>
      <c r="E131" s="33" t="s">
        <v>1328</v>
      </c>
      <c r="F131" s="33"/>
      <c r="G131" s="34">
        <v>40299</v>
      </c>
      <c r="H131" s="1">
        <v>122</v>
      </c>
    </row>
    <row r="132" spans="1:8" ht="12" customHeight="1">
      <c r="A132" s="366" t="s">
        <v>270</v>
      </c>
      <c r="B132" s="209"/>
      <c r="C132" s="49">
        <v>1448</v>
      </c>
      <c r="D132" s="16">
        <v>21</v>
      </c>
      <c r="E132" s="33" t="s">
        <v>1329</v>
      </c>
      <c r="F132" s="33"/>
      <c r="G132" s="34">
        <v>40299</v>
      </c>
      <c r="H132" s="1">
        <v>123</v>
      </c>
    </row>
    <row r="133" spans="1:8" ht="12" customHeight="1">
      <c r="A133" s="366" t="s">
        <v>271</v>
      </c>
      <c r="B133" s="209"/>
      <c r="C133" s="49">
        <v>928.3</v>
      </c>
      <c r="D133" s="16">
        <v>16</v>
      </c>
      <c r="E133" s="33" t="s">
        <v>1330</v>
      </c>
      <c r="F133" s="33"/>
      <c r="G133" s="34">
        <v>40299</v>
      </c>
      <c r="H133" s="1">
        <v>124</v>
      </c>
    </row>
    <row r="134" spans="1:8" ht="12" customHeight="1">
      <c r="A134" s="366" t="s">
        <v>273</v>
      </c>
      <c r="B134" s="209"/>
      <c r="C134" s="49">
        <v>3241</v>
      </c>
      <c r="D134" s="16">
        <v>60</v>
      </c>
      <c r="E134" s="33" t="s">
        <v>1331</v>
      </c>
      <c r="F134" s="33"/>
      <c r="G134" s="34">
        <v>40299</v>
      </c>
      <c r="H134" s="1">
        <v>125</v>
      </c>
    </row>
    <row r="135" spans="1:8" ht="12" customHeight="1">
      <c r="A135" s="366" t="s">
        <v>276</v>
      </c>
      <c r="B135" s="209"/>
      <c r="C135" s="49">
        <v>970.1</v>
      </c>
      <c r="D135" s="16">
        <v>16</v>
      </c>
      <c r="E135" s="33" t="s">
        <v>1332</v>
      </c>
      <c r="F135" s="33"/>
      <c r="G135" s="34">
        <v>40299</v>
      </c>
      <c r="H135" s="1">
        <v>126</v>
      </c>
    </row>
    <row r="136" spans="1:8" ht="12" customHeight="1">
      <c r="A136" s="366" t="s">
        <v>278</v>
      </c>
      <c r="B136" s="209"/>
      <c r="C136" s="49">
        <v>1419.1</v>
      </c>
      <c r="D136" s="16">
        <v>25</v>
      </c>
      <c r="E136" s="33" t="s">
        <v>1333</v>
      </c>
      <c r="F136" s="33"/>
      <c r="G136" s="34">
        <v>40299</v>
      </c>
      <c r="H136" s="1">
        <v>127</v>
      </c>
    </row>
    <row r="137" spans="1:8" ht="12" customHeight="1">
      <c r="A137" s="366" t="s">
        <v>281</v>
      </c>
      <c r="B137" s="209"/>
      <c r="C137" s="49">
        <v>966.6</v>
      </c>
      <c r="D137" s="16">
        <v>16</v>
      </c>
      <c r="E137" s="33" t="s">
        <v>1334</v>
      </c>
      <c r="F137" s="33"/>
      <c r="G137" s="34">
        <v>40299</v>
      </c>
      <c r="H137" s="1">
        <v>128</v>
      </c>
    </row>
    <row r="138" spans="1:8" ht="12" customHeight="1">
      <c r="A138" s="366" t="s">
        <v>282</v>
      </c>
      <c r="B138" s="209"/>
      <c r="C138" s="49">
        <v>1478.9</v>
      </c>
      <c r="D138" s="16">
        <v>27</v>
      </c>
      <c r="E138" s="33" t="s">
        <v>1335</v>
      </c>
      <c r="F138" s="33"/>
      <c r="G138" s="34">
        <v>40299</v>
      </c>
      <c r="H138" s="1">
        <v>129</v>
      </c>
    </row>
    <row r="139" spans="1:8" ht="12" customHeight="1">
      <c r="A139" s="366" t="s">
        <v>283</v>
      </c>
      <c r="B139" s="209"/>
      <c r="C139" s="49">
        <v>1101.2</v>
      </c>
      <c r="D139" s="16">
        <v>16</v>
      </c>
      <c r="E139" s="33" t="s">
        <v>1336</v>
      </c>
      <c r="F139" s="33"/>
      <c r="G139" s="34">
        <v>40299</v>
      </c>
      <c r="H139" s="1">
        <v>130</v>
      </c>
    </row>
    <row r="140" spans="1:8" ht="12" customHeight="1">
      <c r="A140" s="366" t="s">
        <v>284</v>
      </c>
      <c r="B140" s="209"/>
      <c r="C140" s="49">
        <v>1453.6</v>
      </c>
      <c r="D140" s="16">
        <v>27</v>
      </c>
      <c r="E140" s="33" t="s">
        <v>1337</v>
      </c>
      <c r="F140" s="33"/>
      <c r="G140" s="34">
        <v>40299</v>
      </c>
      <c r="H140" s="1">
        <v>131</v>
      </c>
    </row>
    <row r="141" spans="1:8" ht="12" customHeight="1">
      <c r="A141" s="366" t="s">
        <v>287</v>
      </c>
      <c r="B141" s="209"/>
      <c r="C141" s="49">
        <v>817.8</v>
      </c>
      <c r="D141" s="16">
        <v>16</v>
      </c>
      <c r="E141" s="33" t="s">
        <v>1324</v>
      </c>
      <c r="F141" s="33"/>
      <c r="G141" s="34">
        <v>40299</v>
      </c>
      <c r="H141" s="1">
        <v>132</v>
      </c>
    </row>
    <row r="142" spans="1:8" ht="12" customHeight="1">
      <c r="A142" s="366" t="s">
        <v>288</v>
      </c>
      <c r="B142" s="209"/>
      <c r="C142" s="49">
        <v>1069</v>
      </c>
      <c r="D142" s="16">
        <v>16</v>
      </c>
      <c r="E142" s="33" t="s">
        <v>1338</v>
      </c>
      <c r="F142" s="33"/>
      <c r="G142" s="34">
        <v>40299</v>
      </c>
      <c r="H142" s="1">
        <v>133</v>
      </c>
    </row>
    <row r="143" spans="1:8" ht="12" customHeight="1">
      <c r="A143" s="366" t="s">
        <v>289</v>
      </c>
      <c r="B143" s="209"/>
      <c r="C143" s="49">
        <v>1504.2</v>
      </c>
      <c r="D143" s="16">
        <v>30</v>
      </c>
      <c r="E143" s="33" t="s">
        <v>1339</v>
      </c>
      <c r="F143" s="33"/>
      <c r="G143" s="34">
        <v>40299</v>
      </c>
      <c r="H143" s="1">
        <v>134</v>
      </c>
    </row>
    <row r="144" spans="1:8" ht="12" customHeight="1">
      <c r="A144" s="366" t="s">
        <v>292</v>
      </c>
      <c r="B144" s="209"/>
      <c r="C144" s="49">
        <v>783.7</v>
      </c>
      <c r="D144" s="16">
        <v>16</v>
      </c>
      <c r="E144" s="33" t="s">
        <v>1325</v>
      </c>
      <c r="F144" s="33"/>
      <c r="G144" s="34">
        <v>40299</v>
      </c>
      <c r="H144" s="1">
        <v>135</v>
      </c>
    </row>
    <row r="145" spans="1:8" ht="12" customHeight="1">
      <c r="A145" s="366" t="s">
        <v>293</v>
      </c>
      <c r="B145" s="209"/>
      <c r="C145" s="49">
        <v>807.7</v>
      </c>
      <c r="D145" s="16">
        <v>16</v>
      </c>
      <c r="E145" s="33" t="s">
        <v>1326</v>
      </c>
      <c r="F145" s="33"/>
      <c r="G145" s="34">
        <v>40299</v>
      </c>
      <c r="H145" s="1">
        <v>136</v>
      </c>
    </row>
    <row r="146" spans="1:8" ht="12" customHeight="1">
      <c r="A146" s="366" t="s">
        <v>294</v>
      </c>
      <c r="B146" s="209"/>
      <c r="C146" s="49">
        <v>776.8</v>
      </c>
      <c r="D146" s="16">
        <v>16</v>
      </c>
      <c r="E146" s="33" t="s">
        <v>1327</v>
      </c>
      <c r="F146" s="33"/>
      <c r="G146" s="34">
        <v>40299</v>
      </c>
      <c r="H146" s="1">
        <v>137</v>
      </c>
    </row>
    <row r="147" spans="1:8" ht="12" customHeight="1" hidden="1">
      <c r="A147" s="366" t="s">
        <v>296</v>
      </c>
      <c r="B147" s="209"/>
      <c r="C147" s="49">
        <v>50.3</v>
      </c>
      <c r="D147" s="16"/>
      <c r="E147" s="33"/>
      <c r="F147" s="33"/>
      <c r="G147" s="34">
        <v>40299</v>
      </c>
      <c r="H147" s="1">
        <v>138</v>
      </c>
    </row>
    <row r="148" spans="1:8" ht="25.5" customHeight="1">
      <c r="A148" s="366" t="s">
        <v>297</v>
      </c>
      <c r="B148" s="209"/>
      <c r="C148" s="49">
        <v>113.8</v>
      </c>
      <c r="D148" s="16">
        <v>3</v>
      </c>
      <c r="E148" s="33" t="s">
        <v>1340</v>
      </c>
      <c r="F148" s="33"/>
      <c r="G148" s="34">
        <v>40299</v>
      </c>
      <c r="H148" s="1">
        <v>138</v>
      </c>
    </row>
    <row r="149" spans="1:8" ht="25.5" customHeight="1">
      <c r="A149" s="366" t="s">
        <v>298</v>
      </c>
      <c r="B149" s="209"/>
      <c r="C149" s="49">
        <v>135.4</v>
      </c>
      <c r="D149" s="16">
        <v>3</v>
      </c>
      <c r="E149" s="33" t="s">
        <v>1341</v>
      </c>
      <c r="F149" s="33"/>
      <c r="G149" s="34">
        <v>40299</v>
      </c>
      <c r="H149" s="1">
        <v>139</v>
      </c>
    </row>
    <row r="150" spans="1:8" ht="24" customHeight="1">
      <c r="A150" s="366" t="s">
        <v>299</v>
      </c>
      <c r="B150" s="209"/>
      <c r="C150" s="47">
        <v>464.1</v>
      </c>
      <c r="D150" s="16">
        <v>12</v>
      </c>
      <c r="E150" s="33" t="s">
        <v>1342</v>
      </c>
      <c r="F150" s="33"/>
      <c r="G150" s="34">
        <v>40299</v>
      </c>
      <c r="H150" s="1">
        <v>140</v>
      </c>
    </row>
    <row r="151" spans="1:8" ht="24" customHeight="1">
      <c r="A151" s="366" t="s">
        <v>300</v>
      </c>
      <c r="B151" s="209"/>
      <c r="C151" s="47">
        <v>765.6</v>
      </c>
      <c r="D151" s="16">
        <v>16</v>
      </c>
      <c r="E151" s="33" t="s">
        <v>1343</v>
      </c>
      <c r="F151" s="33"/>
      <c r="G151" s="34">
        <v>40299</v>
      </c>
      <c r="H151" s="1">
        <v>141</v>
      </c>
    </row>
    <row r="152" spans="1:8" ht="12" customHeight="1">
      <c r="A152" s="366" t="s">
        <v>302</v>
      </c>
      <c r="B152" s="209"/>
      <c r="C152" s="47">
        <v>93.1</v>
      </c>
      <c r="D152" s="16">
        <v>3</v>
      </c>
      <c r="E152" s="33" t="s">
        <v>1345</v>
      </c>
      <c r="F152" s="33"/>
      <c r="G152" s="34">
        <v>40299</v>
      </c>
      <c r="H152" s="1">
        <v>142</v>
      </c>
    </row>
    <row r="153" spans="1:8" ht="12" customHeight="1">
      <c r="A153" s="366" t="s">
        <v>303</v>
      </c>
      <c r="B153" s="209"/>
      <c r="C153" s="47">
        <v>263.4</v>
      </c>
      <c r="D153" s="16">
        <v>4</v>
      </c>
      <c r="E153" s="33" t="s">
        <v>1346</v>
      </c>
      <c r="F153" s="33"/>
      <c r="G153" s="34">
        <v>40299</v>
      </c>
      <c r="H153" s="1">
        <v>143</v>
      </c>
    </row>
    <row r="154" spans="1:8" ht="12" customHeight="1">
      <c r="A154" s="366" t="s">
        <v>304</v>
      </c>
      <c r="B154" s="209"/>
      <c r="C154" s="47">
        <v>555.2</v>
      </c>
      <c r="D154" s="16">
        <v>16</v>
      </c>
      <c r="E154" s="33" t="s">
        <v>1347</v>
      </c>
      <c r="F154" s="33"/>
      <c r="G154" s="34">
        <v>40299</v>
      </c>
      <c r="H154" s="1">
        <v>144</v>
      </c>
    </row>
    <row r="155" spans="1:8" ht="12" customHeight="1">
      <c r="A155" s="366" t="s">
        <v>305</v>
      </c>
      <c r="B155" s="209"/>
      <c r="C155" s="47">
        <v>573.4</v>
      </c>
      <c r="D155" s="16">
        <v>12</v>
      </c>
      <c r="E155" s="33" t="s">
        <v>1348</v>
      </c>
      <c r="F155" s="33"/>
      <c r="G155" s="34">
        <v>40299</v>
      </c>
      <c r="H155" s="1">
        <v>145</v>
      </c>
    </row>
    <row r="156" spans="1:8" ht="12" customHeight="1">
      <c r="A156" s="366" t="s">
        <v>306</v>
      </c>
      <c r="B156" s="209"/>
      <c r="C156" s="47">
        <v>682.3</v>
      </c>
      <c r="D156" s="16">
        <v>16</v>
      </c>
      <c r="E156" s="33" t="s">
        <v>1349</v>
      </c>
      <c r="F156" s="33"/>
      <c r="G156" s="34">
        <v>40299</v>
      </c>
      <c r="H156" s="1">
        <v>146</v>
      </c>
    </row>
    <row r="157" spans="1:8" ht="12" customHeight="1">
      <c r="A157" s="366" t="s">
        <v>307</v>
      </c>
      <c r="B157" s="209"/>
      <c r="C157" s="47">
        <v>703.6</v>
      </c>
      <c r="D157" s="16">
        <v>16</v>
      </c>
      <c r="E157" s="33" t="s">
        <v>1350</v>
      </c>
      <c r="F157" s="33"/>
      <c r="G157" s="34">
        <v>40299</v>
      </c>
      <c r="H157" s="1">
        <v>147</v>
      </c>
    </row>
    <row r="158" spans="1:8" ht="12" customHeight="1">
      <c r="A158" s="366" t="s">
        <v>308</v>
      </c>
      <c r="B158" s="209"/>
      <c r="C158" s="47">
        <v>680.8</v>
      </c>
      <c r="D158" s="16">
        <v>16</v>
      </c>
      <c r="E158" s="33" t="s">
        <v>1351</v>
      </c>
      <c r="F158" s="33"/>
      <c r="G158" s="34">
        <v>40299</v>
      </c>
      <c r="H158" s="1">
        <v>148</v>
      </c>
    </row>
    <row r="159" spans="1:8" ht="12" customHeight="1">
      <c r="A159" s="366" t="s">
        <v>309</v>
      </c>
      <c r="B159" s="209"/>
      <c r="C159" s="47">
        <v>373.1</v>
      </c>
      <c r="D159" s="16">
        <v>8</v>
      </c>
      <c r="E159" s="33" t="s">
        <v>1352</v>
      </c>
      <c r="F159" s="33"/>
      <c r="G159" s="34">
        <v>40299</v>
      </c>
      <c r="H159" s="1">
        <v>149</v>
      </c>
    </row>
    <row r="160" spans="1:8" ht="12" customHeight="1">
      <c r="A160" s="366" t="s">
        <v>310</v>
      </c>
      <c r="B160" s="209"/>
      <c r="C160" s="47">
        <v>314.9</v>
      </c>
      <c r="D160" s="16">
        <v>4</v>
      </c>
      <c r="E160" s="33" t="s">
        <v>1353</v>
      </c>
      <c r="F160" s="33"/>
      <c r="G160" s="34">
        <v>40299</v>
      </c>
      <c r="H160" s="1">
        <v>150</v>
      </c>
    </row>
    <row r="161" spans="1:8" ht="25.5" customHeight="1">
      <c r="A161" s="366" t="s">
        <v>311</v>
      </c>
      <c r="B161" s="209"/>
      <c r="C161" s="47">
        <v>1615.7</v>
      </c>
      <c r="D161" s="16">
        <v>32</v>
      </c>
      <c r="E161" s="33" t="s">
        <v>1355</v>
      </c>
      <c r="F161" s="33"/>
      <c r="G161" s="34">
        <v>40299</v>
      </c>
      <c r="H161" s="1">
        <v>151</v>
      </c>
    </row>
    <row r="162" spans="1:8" ht="12" customHeight="1">
      <c r="A162" s="366" t="s">
        <v>312</v>
      </c>
      <c r="B162" s="209"/>
      <c r="C162" s="47">
        <v>975.7</v>
      </c>
      <c r="D162" s="16">
        <v>22</v>
      </c>
      <c r="E162" s="33" t="s">
        <v>1354</v>
      </c>
      <c r="F162" s="33"/>
      <c r="G162" s="34">
        <v>40299</v>
      </c>
      <c r="H162" s="1">
        <v>152</v>
      </c>
    </row>
    <row r="163" spans="1:8" ht="23.25" customHeight="1">
      <c r="A163" s="366" t="s">
        <v>313</v>
      </c>
      <c r="B163" s="209"/>
      <c r="C163" s="47">
        <v>84.7</v>
      </c>
      <c r="D163" s="16">
        <v>2</v>
      </c>
      <c r="E163" s="33" t="s">
        <v>1357</v>
      </c>
      <c r="F163" s="33"/>
      <c r="G163" s="34">
        <v>40299</v>
      </c>
      <c r="H163" s="1">
        <v>153</v>
      </c>
    </row>
    <row r="164" spans="1:8" ht="24" customHeight="1">
      <c r="A164" s="366" t="s">
        <v>314</v>
      </c>
      <c r="B164" s="209"/>
      <c r="C164" s="47">
        <v>835</v>
      </c>
      <c r="D164" s="16">
        <v>18</v>
      </c>
      <c r="E164" s="33" t="s">
        <v>1358</v>
      </c>
      <c r="F164" s="33"/>
      <c r="G164" s="34">
        <v>40299</v>
      </c>
      <c r="H164" s="1">
        <v>154</v>
      </c>
    </row>
    <row r="165" spans="1:8" ht="23.25" customHeight="1">
      <c r="A165" s="366" t="s">
        <v>315</v>
      </c>
      <c r="B165" s="209"/>
      <c r="C165" s="47">
        <v>526</v>
      </c>
      <c r="D165" s="16">
        <v>12</v>
      </c>
      <c r="E165" s="33" t="s">
        <v>1359</v>
      </c>
      <c r="F165" s="33"/>
      <c r="G165" s="34">
        <v>40299</v>
      </c>
      <c r="H165" s="1">
        <v>155</v>
      </c>
    </row>
    <row r="166" spans="1:8" ht="21.75" customHeight="1">
      <c r="A166" s="366" t="s">
        <v>316</v>
      </c>
      <c r="B166" s="209"/>
      <c r="C166" s="47">
        <v>585.5</v>
      </c>
      <c r="D166" s="16">
        <v>12</v>
      </c>
      <c r="E166" s="33" t="s">
        <v>1360</v>
      </c>
      <c r="F166" s="33"/>
      <c r="G166" s="34">
        <v>40299</v>
      </c>
      <c r="H166" s="1">
        <v>156</v>
      </c>
    </row>
    <row r="167" spans="1:8" ht="24.75" customHeight="1">
      <c r="A167" s="366" t="s">
        <v>317</v>
      </c>
      <c r="B167" s="209"/>
      <c r="C167" s="47">
        <v>556</v>
      </c>
      <c r="D167" s="16">
        <v>12</v>
      </c>
      <c r="E167" s="33" t="s">
        <v>1361</v>
      </c>
      <c r="F167" s="33"/>
      <c r="G167" s="34">
        <v>40299</v>
      </c>
      <c r="H167" s="1">
        <v>157</v>
      </c>
    </row>
    <row r="168" spans="1:8" ht="23.25" customHeight="1">
      <c r="A168" s="366" t="s">
        <v>318</v>
      </c>
      <c r="B168" s="209"/>
      <c r="C168" s="47">
        <v>2787.32</v>
      </c>
      <c r="D168" s="16">
        <v>60</v>
      </c>
      <c r="E168" s="33" t="s">
        <v>1362</v>
      </c>
      <c r="F168" s="33"/>
      <c r="G168" s="34">
        <v>40299</v>
      </c>
      <c r="H168" s="1">
        <v>158</v>
      </c>
    </row>
    <row r="169" spans="1:8" ht="24.75" customHeight="1">
      <c r="A169" s="366" t="s">
        <v>321</v>
      </c>
      <c r="B169" s="209"/>
      <c r="C169" s="47">
        <v>2072.4</v>
      </c>
      <c r="D169" s="16">
        <v>36</v>
      </c>
      <c r="E169" s="33" t="s">
        <v>1363</v>
      </c>
      <c r="F169" s="33"/>
      <c r="G169" s="34">
        <v>40299</v>
      </c>
      <c r="H169" s="1">
        <v>159</v>
      </c>
    </row>
    <row r="170" spans="1:8" ht="12" customHeight="1">
      <c r="A170" s="366" t="s">
        <v>324</v>
      </c>
      <c r="B170" s="209"/>
      <c r="C170" s="47">
        <v>366.7</v>
      </c>
      <c r="D170" s="16">
        <v>8</v>
      </c>
      <c r="E170" s="33" t="s">
        <v>1364</v>
      </c>
      <c r="F170" s="33"/>
      <c r="G170" s="34">
        <v>40299</v>
      </c>
      <c r="H170" s="1">
        <v>160</v>
      </c>
    </row>
    <row r="171" spans="1:8" ht="12" customHeight="1">
      <c r="A171" s="366" t="s">
        <v>325</v>
      </c>
      <c r="B171" s="209"/>
      <c r="C171" s="47">
        <v>116.4</v>
      </c>
      <c r="D171" s="16">
        <v>5</v>
      </c>
      <c r="E171" s="33" t="s">
        <v>1365</v>
      </c>
      <c r="F171" s="33"/>
      <c r="G171" s="34">
        <v>40299</v>
      </c>
      <c r="H171" s="1">
        <v>161</v>
      </c>
    </row>
    <row r="172" spans="1:8" ht="12" customHeight="1">
      <c r="A172" s="366" t="s">
        <v>326</v>
      </c>
      <c r="B172" s="209"/>
      <c r="C172" s="47">
        <v>40.2</v>
      </c>
      <c r="D172" s="16">
        <v>2</v>
      </c>
      <c r="E172" s="33" t="s">
        <v>1366</v>
      </c>
      <c r="F172" s="33"/>
      <c r="G172" s="34">
        <v>40299</v>
      </c>
      <c r="H172" s="1">
        <v>162</v>
      </c>
    </row>
    <row r="173" spans="1:8" ht="12" customHeight="1">
      <c r="A173" s="366" t="s">
        <v>327</v>
      </c>
      <c r="B173" s="209"/>
      <c r="C173" s="47">
        <v>157.4</v>
      </c>
      <c r="D173" s="16">
        <v>5</v>
      </c>
      <c r="E173" s="33" t="s">
        <v>1367</v>
      </c>
      <c r="F173" s="33"/>
      <c r="G173" s="34">
        <v>40299</v>
      </c>
      <c r="H173" s="1">
        <v>163</v>
      </c>
    </row>
    <row r="174" spans="1:8" ht="12" customHeight="1">
      <c r="A174" s="366" t="s">
        <v>328</v>
      </c>
      <c r="B174" s="209"/>
      <c r="C174" s="47">
        <v>107.8</v>
      </c>
      <c r="D174" s="16">
        <v>4</v>
      </c>
      <c r="E174" s="33" t="s">
        <v>1368</v>
      </c>
      <c r="F174" s="33"/>
      <c r="G174" s="34">
        <v>40299</v>
      </c>
      <c r="H174" s="1">
        <v>164</v>
      </c>
    </row>
    <row r="175" spans="1:8" ht="12" customHeight="1">
      <c r="A175" s="366" t="s">
        <v>329</v>
      </c>
      <c r="B175" s="367"/>
      <c r="C175" s="50">
        <v>234.5</v>
      </c>
      <c r="D175" s="16">
        <v>5</v>
      </c>
      <c r="E175" s="33" t="s">
        <v>1369</v>
      </c>
      <c r="F175" s="33"/>
      <c r="G175" s="34">
        <v>40299</v>
      </c>
      <c r="H175" s="1">
        <v>165</v>
      </c>
    </row>
    <row r="176" spans="1:8" ht="12" customHeight="1">
      <c r="A176" s="366" t="s">
        <v>330</v>
      </c>
      <c r="B176" s="367"/>
      <c r="C176" s="45">
        <v>159.5</v>
      </c>
      <c r="D176" s="16">
        <v>3</v>
      </c>
      <c r="E176" s="33" t="s">
        <v>1370</v>
      </c>
      <c r="F176" s="33"/>
      <c r="G176" s="34">
        <v>40299</v>
      </c>
      <c r="H176" s="1">
        <v>166</v>
      </c>
    </row>
    <row r="177" spans="1:8" ht="12" customHeight="1">
      <c r="A177" s="366" t="s">
        <v>331</v>
      </c>
      <c r="B177" s="367"/>
      <c r="C177" s="45">
        <v>68.8</v>
      </c>
      <c r="D177" s="16">
        <v>2</v>
      </c>
      <c r="E177" s="33" t="s">
        <v>1371</v>
      </c>
      <c r="F177" s="33"/>
      <c r="G177" s="34">
        <v>40299</v>
      </c>
      <c r="H177" s="1">
        <v>167</v>
      </c>
    </row>
    <row r="178" spans="1:8" ht="12" customHeight="1">
      <c r="A178" s="366" t="s">
        <v>332</v>
      </c>
      <c r="B178" s="367"/>
      <c r="C178" s="45">
        <v>106.2</v>
      </c>
      <c r="D178" s="16">
        <v>1</v>
      </c>
      <c r="E178" s="33" t="s">
        <v>1372</v>
      </c>
      <c r="F178" s="33"/>
      <c r="G178" s="34">
        <v>40299</v>
      </c>
      <c r="H178" s="1">
        <v>168</v>
      </c>
    </row>
    <row r="179" spans="1:8" ht="12" customHeight="1">
      <c r="A179" s="366" t="s">
        <v>333</v>
      </c>
      <c r="B179" s="367"/>
      <c r="C179" s="45">
        <v>80</v>
      </c>
      <c r="D179" s="16">
        <v>2</v>
      </c>
      <c r="E179" s="33" t="s">
        <v>1373</v>
      </c>
      <c r="F179" s="33"/>
      <c r="G179" s="34">
        <v>40299</v>
      </c>
      <c r="H179" s="1">
        <v>169</v>
      </c>
    </row>
    <row r="180" spans="1:8" ht="12" customHeight="1">
      <c r="A180" s="366" t="s">
        <v>334</v>
      </c>
      <c r="B180" s="367"/>
      <c r="C180" s="45">
        <v>87.5</v>
      </c>
      <c r="D180" s="16">
        <v>2</v>
      </c>
      <c r="E180" s="33" t="s">
        <v>1374</v>
      </c>
      <c r="F180" s="33"/>
      <c r="G180" s="34">
        <v>40299</v>
      </c>
      <c r="H180" s="1">
        <v>170</v>
      </c>
    </row>
    <row r="181" spans="1:8" ht="12" customHeight="1">
      <c r="A181" s="366" t="s">
        <v>335</v>
      </c>
      <c r="B181" s="367"/>
      <c r="C181" s="45">
        <v>168.4</v>
      </c>
      <c r="D181" s="16">
        <v>6</v>
      </c>
      <c r="E181" s="33" t="s">
        <v>1375</v>
      </c>
      <c r="F181" s="33"/>
      <c r="G181" s="34">
        <v>40299</v>
      </c>
      <c r="H181" s="1">
        <v>171</v>
      </c>
    </row>
    <row r="182" spans="1:8" ht="13.5" customHeight="1">
      <c r="A182" s="366" t="s">
        <v>336</v>
      </c>
      <c r="B182" s="367"/>
      <c r="C182" s="45">
        <v>373.7</v>
      </c>
      <c r="D182" s="16">
        <v>6</v>
      </c>
      <c r="E182" s="33" t="s">
        <v>1376</v>
      </c>
      <c r="F182" s="33"/>
      <c r="G182" s="34">
        <v>40299</v>
      </c>
      <c r="H182" s="1">
        <v>172</v>
      </c>
    </row>
    <row r="183" spans="1:8" ht="12" customHeight="1">
      <c r="A183" s="366" t="s">
        <v>337</v>
      </c>
      <c r="B183" s="367"/>
      <c r="C183" s="45">
        <v>369.2</v>
      </c>
      <c r="D183" s="16">
        <v>6</v>
      </c>
      <c r="E183" s="33" t="s">
        <v>1377</v>
      </c>
      <c r="F183" s="33"/>
      <c r="G183" s="34">
        <v>40299</v>
      </c>
      <c r="H183" s="1">
        <v>173</v>
      </c>
    </row>
    <row r="184" spans="1:8" ht="12" customHeight="1">
      <c r="A184" s="366" t="s">
        <v>338</v>
      </c>
      <c r="B184" s="367"/>
      <c r="C184" s="45">
        <v>368</v>
      </c>
      <c r="D184" s="16">
        <v>6</v>
      </c>
      <c r="E184" s="33" t="s">
        <v>1378</v>
      </c>
      <c r="F184" s="33"/>
      <c r="G184" s="34">
        <v>40299</v>
      </c>
      <c r="H184" s="1">
        <v>174</v>
      </c>
    </row>
    <row r="185" spans="1:8" ht="12" customHeight="1">
      <c r="A185" s="366" t="s">
        <v>339</v>
      </c>
      <c r="B185" s="367"/>
      <c r="C185" s="45">
        <v>371.6</v>
      </c>
      <c r="D185" s="16">
        <v>6</v>
      </c>
      <c r="E185" s="33" t="s">
        <v>1379</v>
      </c>
      <c r="F185" s="33"/>
      <c r="G185" s="34">
        <v>40299</v>
      </c>
      <c r="H185" s="1">
        <v>175</v>
      </c>
    </row>
    <row r="186" spans="1:8" ht="12" customHeight="1">
      <c r="A186" s="366" t="s">
        <v>340</v>
      </c>
      <c r="B186" s="367"/>
      <c r="C186" s="45">
        <v>365.3</v>
      </c>
      <c r="D186" s="16">
        <v>6</v>
      </c>
      <c r="E186" s="33" t="s">
        <v>1380</v>
      </c>
      <c r="F186" s="33"/>
      <c r="G186" s="34">
        <v>40299</v>
      </c>
      <c r="H186" s="1">
        <v>176</v>
      </c>
    </row>
    <row r="187" spans="1:8" ht="12" customHeight="1">
      <c r="A187" s="366" t="s">
        <v>341</v>
      </c>
      <c r="B187" s="367"/>
      <c r="C187" s="45">
        <v>64.4</v>
      </c>
      <c r="D187" s="16">
        <v>2</v>
      </c>
      <c r="E187" s="33" t="s">
        <v>1381</v>
      </c>
      <c r="F187" s="33"/>
      <c r="G187" s="34">
        <v>40299</v>
      </c>
      <c r="H187" s="1">
        <v>177</v>
      </c>
    </row>
    <row r="188" spans="1:7" ht="15.75" customHeight="1">
      <c r="A188" s="355" t="s">
        <v>1269</v>
      </c>
      <c r="B188" s="367"/>
      <c r="C188" s="5">
        <f>SUM(C76:C187)-50.3</f>
        <v>82658.10999999996</v>
      </c>
      <c r="D188" s="5">
        <f>SUM(D76:D187)</f>
        <v>1674</v>
      </c>
      <c r="E188" s="33"/>
      <c r="F188" s="33"/>
      <c r="G188" s="34"/>
    </row>
    <row r="189" spans="1:7" ht="13.5" customHeight="1">
      <c r="A189" s="78" t="s">
        <v>342</v>
      </c>
      <c r="B189" s="79"/>
      <c r="C189" s="79"/>
      <c r="D189" s="79"/>
      <c r="E189" s="79"/>
      <c r="F189" s="79"/>
      <c r="G189" s="80"/>
    </row>
    <row r="190" spans="1:8" ht="21.75" customHeight="1">
      <c r="A190" s="360" t="s">
        <v>343</v>
      </c>
      <c r="B190" s="367"/>
      <c r="C190" s="42">
        <v>56.6</v>
      </c>
      <c r="D190" s="16">
        <v>2</v>
      </c>
      <c r="E190" s="33" t="s">
        <v>1382</v>
      </c>
      <c r="F190" s="33"/>
      <c r="G190" s="34">
        <v>40299</v>
      </c>
      <c r="H190" s="1">
        <v>178</v>
      </c>
    </row>
    <row r="191" spans="1:8" ht="23.25" customHeight="1">
      <c r="A191" s="360" t="s">
        <v>345</v>
      </c>
      <c r="B191" s="367"/>
      <c r="C191" s="42">
        <v>88.2</v>
      </c>
      <c r="D191" s="16">
        <v>2</v>
      </c>
      <c r="E191" s="33" t="s">
        <v>1384</v>
      </c>
      <c r="F191" s="33"/>
      <c r="G191" s="34">
        <v>40299</v>
      </c>
      <c r="H191" s="1">
        <v>179</v>
      </c>
    </row>
    <row r="192" spans="1:8" ht="21.75" customHeight="1">
      <c r="A192" s="360" t="s">
        <v>347</v>
      </c>
      <c r="B192" s="367"/>
      <c r="C192" s="42">
        <v>183.1</v>
      </c>
      <c r="D192" s="16">
        <v>3</v>
      </c>
      <c r="E192" s="33" t="s">
        <v>1383</v>
      </c>
      <c r="F192" s="33"/>
      <c r="G192" s="34">
        <v>40299</v>
      </c>
      <c r="H192" s="1">
        <v>180</v>
      </c>
    </row>
    <row r="193" spans="1:8" ht="12" customHeight="1" hidden="1">
      <c r="A193" s="360" t="s">
        <v>349</v>
      </c>
      <c r="B193" s="367"/>
      <c r="C193" s="42">
        <v>79</v>
      </c>
      <c r="D193" s="16"/>
      <c r="E193" s="33"/>
      <c r="F193" s="33"/>
      <c r="G193" s="34">
        <v>40299</v>
      </c>
      <c r="H193" s="1">
        <v>181</v>
      </c>
    </row>
    <row r="194" spans="1:8" ht="12" customHeight="1" hidden="1">
      <c r="A194" s="360" t="s">
        <v>350</v>
      </c>
      <c r="B194" s="367"/>
      <c r="C194" s="42">
        <v>42.8</v>
      </c>
      <c r="D194" s="16"/>
      <c r="E194" s="33"/>
      <c r="F194" s="33"/>
      <c r="G194" s="34">
        <v>40299</v>
      </c>
      <c r="H194" s="1">
        <v>182</v>
      </c>
    </row>
    <row r="195" spans="1:8" ht="24" customHeight="1">
      <c r="A195" s="360" t="s">
        <v>352</v>
      </c>
      <c r="B195" s="367"/>
      <c r="C195" s="42">
        <v>120</v>
      </c>
      <c r="D195" s="55">
        <v>2</v>
      </c>
      <c r="E195" s="33" t="s">
        <v>1385</v>
      </c>
      <c r="F195" s="33"/>
      <c r="G195" s="34">
        <v>40299</v>
      </c>
      <c r="H195" s="1">
        <v>181</v>
      </c>
    </row>
    <row r="196" spans="1:8" ht="24" customHeight="1">
      <c r="A196" s="239" t="s">
        <v>354</v>
      </c>
      <c r="B196" s="240"/>
      <c r="C196" s="44">
        <v>106.8</v>
      </c>
      <c r="D196" s="54">
        <v>4</v>
      </c>
      <c r="E196" s="33" t="s">
        <v>1386</v>
      </c>
      <c r="F196" s="33"/>
      <c r="G196" s="34">
        <v>40299</v>
      </c>
      <c r="H196" s="1">
        <v>182</v>
      </c>
    </row>
    <row r="197" spans="1:8" ht="22.5" customHeight="1">
      <c r="A197" s="241" t="s">
        <v>356</v>
      </c>
      <c r="B197" s="238"/>
      <c r="C197" s="44">
        <v>407.6</v>
      </c>
      <c r="D197" s="54">
        <v>16</v>
      </c>
      <c r="E197" s="33" t="s">
        <v>1387</v>
      </c>
      <c r="F197" s="33"/>
      <c r="G197" s="34">
        <v>40299</v>
      </c>
      <c r="H197" s="1">
        <v>183</v>
      </c>
    </row>
    <row r="198" spans="1:8" ht="22.5" customHeight="1">
      <c r="A198" s="241" t="s">
        <v>358</v>
      </c>
      <c r="B198" s="238"/>
      <c r="C198" s="44">
        <v>382.6</v>
      </c>
      <c r="D198" s="54">
        <v>8</v>
      </c>
      <c r="E198" s="33" t="s">
        <v>1392</v>
      </c>
      <c r="F198" s="33"/>
      <c r="G198" s="34">
        <v>40299</v>
      </c>
      <c r="H198" s="1">
        <v>184</v>
      </c>
    </row>
    <row r="199" spans="1:8" ht="22.5" customHeight="1">
      <c r="A199" s="241" t="s">
        <v>360</v>
      </c>
      <c r="B199" s="238"/>
      <c r="C199" s="44">
        <v>660.9</v>
      </c>
      <c r="D199" s="54">
        <v>12</v>
      </c>
      <c r="E199" s="33" t="s">
        <v>1393</v>
      </c>
      <c r="F199" s="33"/>
      <c r="G199" s="34">
        <v>40299</v>
      </c>
      <c r="H199" s="1">
        <v>185</v>
      </c>
    </row>
    <row r="200" spans="1:8" ht="22.5" customHeight="1">
      <c r="A200" s="241" t="s">
        <v>362</v>
      </c>
      <c r="B200" s="238"/>
      <c r="C200" s="60">
        <v>404.3</v>
      </c>
      <c r="D200" s="54">
        <v>7</v>
      </c>
      <c r="E200" s="33" t="s">
        <v>1388</v>
      </c>
      <c r="F200" s="33"/>
      <c r="G200" s="34">
        <v>40299</v>
      </c>
      <c r="H200" s="1">
        <v>186</v>
      </c>
    </row>
    <row r="201" spans="1:8" ht="22.5" customHeight="1">
      <c r="A201" s="241" t="s">
        <v>364</v>
      </c>
      <c r="B201" s="238"/>
      <c r="C201" s="44">
        <v>125.7</v>
      </c>
      <c r="D201" s="54">
        <v>6</v>
      </c>
      <c r="E201" s="33" t="s">
        <v>1389</v>
      </c>
      <c r="F201" s="33"/>
      <c r="G201" s="34">
        <v>40299</v>
      </c>
      <c r="H201" s="1">
        <v>187</v>
      </c>
    </row>
    <row r="202" spans="1:8" ht="22.5" customHeight="1">
      <c r="A202" s="241" t="s">
        <v>366</v>
      </c>
      <c r="B202" s="238"/>
      <c r="C202" s="44">
        <v>96.1</v>
      </c>
      <c r="D202" s="54">
        <v>4</v>
      </c>
      <c r="E202" s="33" t="s">
        <v>1390</v>
      </c>
      <c r="F202" s="33"/>
      <c r="G202" s="34">
        <v>40299</v>
      </c>
      <c r="H202" s="1">
        <v>188</v>
      </c>
    </row>
    <row r="203" spans="1:8" ht="22.5" customHeight="1">
      <c r="A203" s="241" t="s">
        <v>368</v>
      </c>
      <c r="B203" s="238"/>
      <c r="C203" s="44">
        <v>96.4</v>
      </c>
      <c r="D203" s="54">
        <v>4</v>
      </c>
      <c r="E203" s="33" t="s">
        <v>1391</v>
      </c>
      <c r="F203" s="33"/>
      <c r="G203" s="34">
        <v>40299</v>
      </c>
      <c r="H203" s="1">
        <v>189</v>
      </c>
    </row>
    <row r="204" spans="1:8" ht="22.5" customHeight="1">
      <c r="A204" s="241" t="s">
        <v>370</v>
      </c>
      <c r="B204" s="238"/>
      <c r="C204" s="44">
        <v>3266.2</v>
      </c>
      <c r="D204" s="54">
        <v>60</v>
      </c>
      <c r="E204" s="33" t="s">
        <v>1396</v>
      </c>
      <c r="F204" s="33"/>
      <c r="G204" s="34">
        <v>40299</v>
      </c>
      <c r="H204" s="1">
        <v>190</v>
      </c>
    </row>
    <row r="205" spans="1:8" ht="22.5" customHeight="1">
      <c r="A205" s="241" t="s">
        <v>374</v>
      </c>
      <c r="B205" s="238"/>
      <c r="C205" s="44">
        <v>4586.1</v>
      </c>
      <c r="D205" s="54">
        <v>93</v>
      </c>
      <c r="E205" s="33" t="s">
        <v>1397</v>
      </c>
      <c r="F205" s="33"/>
      <c r="G205" s="34">
        <v>40299</v>
      </c>
      <c r="H205" s="1">
        <v>191</v>
      </c>
    </row>
    <row r="206" spans="1:8" ht="22.5" customHeight="1">
      <c r="A206" s="241" t="s">
        <v>378</v>
      </c>
      <c r="B206" s="238"/>
      <c r="C206" s="44">
        <v>738.6</v>
      </c>
      <c r="D206" s="54">
        <v>16</v>
      </c>
      <c r="E206" s="33" t="s">
        <v>1394</v>
      </c>
      <c r="F206" s="33"/>
      <c r="G206" s="34">
        <v>40299</v>
      </c>
      <c r="H206" s="1">
        <v>192</v>
      </c>
    </row>
    <row r="207" spans="1:8" ht="22.5" customHeight="1">
      <c r="A207" s="241" t="s">
        <v>380</v>
      </c>
      <c r="B207" s="238"/>
      <c r="C207" s="44">
        <v>177.6</v>
      </c>
      <c r="D207" s="54">
        <v>3</v>
      </c>
      <c r="E207" s="33" t="s">
        <v>1398</v>
      </c>
      <c r="F207" s="33"/>
      <c r="G207" s="34">
        <v>40299</v>
      </c>
      <c r="H207" s="1">
        <v>193</v>
      </c>
    </row>
    <row r="208" spans="1:8" ht="22.5" customHeight="1">
      <c r="A208" s="241" t="s">
        <v>382</v>
      </c>
      <c r="B208" s="238"/>
      <c r="C208" s="44">
        <v>389.4</v>
      </c>
      <c r="D208" s="54">
        <v>8</v>
      </c>
      <c r="E208" s="33" t="s">
        <v>1399</v>
      </c>
      <c r="F208" s="33"/>
      <c r="G208" s="34">
        <v>40299</v>
      </c>
      <c r="H208" s="1">
        <v>194</v>
      </c>
    </row>
    <row r="209" spans="1:8" ht="22.5" customHeight="1">
      <c r="A209" s="241" t="s">
        <v>384</v>
      </c>
      <c r="B209" s="238"/>
      <c r="C209" s="44">
        <v>6252.2</v>
      </c>
      <c r="D209" s="54">
        <v>125</v>
      </c>
      <c r="E209" s="33" t="s">
        <v>1400</v>
      </c>
      <c r="F209" s="33"/>
      <c r="G209" s="34">
        <v>40299</v>
      </c>
      <c r="H209" s="1">
        <v>195</v>
      </c>
    </row>
    <row r="210" spans="1:8" ht="22.5" customHeight="1">
      <c r="A210" s="241" t="s">
        <v>388</v>
      </c>
      <c r="B210" s="238"/>
      <c r="C210" s="44">
        <v>356.6</v>
      </c>
      <c r="D210" s="54">
        <v>12</v>
      </c>
      <c r="E210" s="33" t="s">
        <v>1401</v>
      </c>
      <c r="F210" s="33"/>
      <c r="G210" s="34">
        <v>40299</v>
      </c>
      <c r="H210" s="1">
        <v>196</v>
      </c>
    </row>
    <row r="211" spans="1:8" ht="22.5" customHeight="1">
      <c r="A211" s="241" t="s">
        <v>390</v>
      </c>
      <c r="B211" s="238"/>
      <c r="C211" s="44">
        <v>386.1</v>
      </c>
      <c r="D211" s="54">
        <v>8</v>
      </c>
      <c r="E211" s="33" t="s">
        <v>1402</v>
      </c>
      <c r="F211" s="33"/>
      <c r="G211" s="34">
        <v>40299</v>
      </c>
      <c r="H211" s="1">
        <v>197</v>
      </c>
    </row>
    <row r="212" spans="1:8" ht="22.5" customHeight="1">
      <c r="A212" s="241" t="s">
        <v>392</v>
      </c>
      <c r="B212" s="238"/>
      <c r="C212" s="44">
        <v>667.1</v>
      </c>
      <c r="D212" s="54">
        <v>12</v>
      </c>
      <c r="E212" s="33" t="s">
        <v>1403</v>
      </c>
      <c r="F212" s="33"/>
      <c r="G212" s="34">
        <v>40299</v>
      </c>
      <c r="H212" s="1">
        <v>198</v>
      </c>
    </row>
    <row r="213" spans="1:8" ht="22.5" customHeight="1">
      <c r="A213" s="241" t="s">
        <v>394</v>
      </c>
      <c r="B213" s="238"/>
      <c r="C213" s="8">
        <v>4216.4</v>
      </c>
      <c r="D213" s="54">
        <v>89</v>
      </c>
      <c r="E213" s="33" t="s">
        <v>1395</v>
      </c>
      <c r="F213" s="33"/>
      <c r="G213" s="34">
        <v>40299</v>
      </c>
      <c r="H213" s="1">
        <v>199</v>
      </c>
    </row>
    <row r="214" spans="1:8" ht="22.5" customHeight="1">
      <c r="A214" s="241" t="s">
        <v>398</v>
      </c>
      <c r="B214" s="238"/>
      <c r="C214" s="44">
        <v>510.3</v>
      </c>
      <c r="D214" s="54">
        <v>12</v>
      </c>
      <c r="E214" s="33" t="s">
        <v>1404</v>
      </c>
      <c r="F214" s="33"/>
      <c r="G214" s="34">
        <v>40299</v>
      </c>
      <c r="H214" s="1">
        <v>200</v>
      </c>
    </row>
    <row r="215" spans="1:8" ht="22.5" customHeight="1">
      <c r="A215" s="241" t="s">
        <v>400</v>
      </c>
      <c r="B215" s="238"/>
      <c r="C215" s="44">
        <v>1307.7</v>
      </c>
      <c r="D215" s="54">
        <v>27</v>
      </c>
      <c r="E215" s="33" t="s">
        <v>1405</v>
      </c>
      <c r="F215" s="33"/>
      <c r="G215" s="34">
        <v>40299</v>
      </c>
      <c r="H215" s="1">
        <v>201</v>
      </c>
    </row>
    <row r="216" spans="1:8" ht="22.5" customHeight="1">
      <c r="A216" s="241" t="s">
        <v>403</v>
      </c>
      <c r="B216" s="238"/>
      <c r="C216" s="44">
        <v>287</v>
      </c>
      <c r="D216" s="54">
        <v>4</v>
      </c>
      <c r="E216" s="33" t="s">
        <v>1406</v>
      </c>
      <c r="F216" s="33"/>
      <c r="G216" s="34">
        <v>40299</v>
      </c>
      <c r="H216" s="1">
        <v>202</v>
      </c>
    </row>
    <row r="217" spans="1:8" ht="22.5" customHeight="1">
      <c r="A217" s="241" t="s">
        <v>405</v>
      </c>
      <c r="B217" s="238"/>
      <c r="C217" s="44">
        <v>2783.9</v>
      </c>
      <c r="D217" s="54">
        <v>55</v>
      </c>
      <c r="E217" s="33" t="s">
        <v>1407</v>
      </c>
      <c r="F217" s="33"/>
      <c r="G217" s="34">
        <v>40299</v>
      </c>
      <c r="H217" s="1">
        <v>203</v>
      </c>
    </row>
    <row r="218" spans="1:8" ht="22.5" customHeight="1">
      <c r="A218" s="241" t="s">
        <v>408</v>
      </c>
      <c r="B218" s="238"/>
      <c r="C218" s="44">
        <v>2779.42</v>
      </c>
      <c r="D218" s="54">
        <v>55</v>
      </c>
      <c r="E218" s="33" t="s">
        <v>1408</v>
      </c>
      <c r="F218" s="33"/>
      <c r="G218" s="34">
        <v>40299</v>
      </c>
      <c r="H218" s="1">
        <v>204</v>
      </c>
    </row>
    <row r="219" spans="1:8" ht="22.5" customHeight="1">
      <c r="A219" s="241" t="s">
        <v>410</v>
      </c>
      <c r="B219" s="238"/>
      <c r="C219" s="44">
        <v>66.9</v>
      </c>
      <c r="D219" s="54">
        <v>1</v>
      </c>
      <c r="E219" s="33" t="s">
        <v>1415</v>
      </c>
      <c r="F219" s="33"/>
      <c r="G219" s="34">
        <v>40299</v>
      </c>
      <c r="H219" s="1">
        <v>205</v>
      </c>
    </row>
    <row r="220" spans="1:8" ht="22.5" customHeight="1">
      <c r="A220" s="241" t="s">
        <v>412</v>
      </c>
      <c r="B220" s="238"/>
      <c r="C220" s="44">
        <v>1114.7</v>
      </c>
      <c r="D220" s="54">
        <v>24</v>
      </c>
      <c r="E220" s="33" t="s">
        <v>1416</v>
      </c>
      <c r="F220" s="33"/>
      <c r="G220" s="34">
        <v>40299</v>
      </c>
      <c r="H220" s="1">
        <v>206</v>
      </c>
    </row>
    <row r="221" spans="1:8" ht="22.5" customHeight="1">
      <c r="A221" s="241" t="s">
        <v>414</v>
      </c>
      <c r="B221" s="238"/>
      <c r="C221" s="44">
        <v>1120.9</v>
      </c>
      <c r="D221" s="54">
        <v>24</v>
      </c>
      <c r="E221" s="33" t="s">
        <v>1417</v>
      </c>
      <c r="F221" s="33"/>
      <c r="G221" s="34">
        <v>40299</v>
      </c>
      <c r="H221" s="1">
        <v>207</v>
      </c>
    </row>
    <row r="222" spans="1:8" ht="22.5" customHeight="1">
      <c r="A222" s="241" t="s">
        <v>417</v>
      </c>
      <c r="B222" s="238"/>
      <c r="C222" s="44">
        <v>198.6</v>
      </c>
      <c r="D222" s="54">
        <v>8</v>
      </c>
      <c r="E222" s="33" t="s">
        <v>1418</v>
      </c>
      <c r="F222" s="33"/>
      <c r="G222" s="34">
        <v>40299</v>
      </c>
      <c r="H222" s="1">
        <v>208</v>
      </c>
    </row>
    <row r="223" spans="1:8" ht="22.5" customHeight="1">
      <c r="A223" s="241" t="s">
        <v>419</v>
      </c>
      <c r="B223" s="238"/>
      <c r="C223" s="44">
        <v>713.9</v>
      </c>
      <c r="D223" s="54">
        <v>12</v>
      </c>
      <c r="E223" s="33" t="s">
        <v>1419</v>
      </c>
      <c r="F223" s="33"/>
      <c r="G223" s="34">
        <v>40299</v>
      </c>
      <c r="H223" s="1">
        <v>209</v>
      </c>
    </row>
    <row r="224" spans="1:8" ht="22.5" customHeight="1">
      <c r="A224" s="241" t="s">
        <v>421</v>
      </c>
      <c r="B224" s="238"/>
      <c r="C224" s="44">
        <v>463.4</v>
      </c>
      <c r="D224" s="54">
        <v>12</v>
      </c>
      <c r="E224" s="33" t="s">
        <v>1420</v>
      </c>
      <c r="F224" s="33"/>
      <c r="G224" s="34">
        <v>40299</v>
      </c>
      <c r="H224" s="1">
        <v>210</v>
      </c>
    </row>
    <row r="225" spans="1:8" ht="22.5" customHeight="1">
      <c r="A225" s="241" t="s">
        <v>422</v>
      </c>
      <c r="B225" s="238"/>
      <c r="C225" s="60">
        <v>721.7</v>
      </c>
      <c r="D225" s="54">
        <v>12</v>
      </c>
      <c r="E225" s="33" t="s">
        <v>1356</v>
      </c>
      <c r="F225" s="33"/>
      <c r="G225" s="34">
        <v>40299</v>
      </c>
      <c r="H225" s="1">
        <v>211</v>
      </c>
    </row>
    <row r="226" spans="1:8" ht="22.5" customHeight="1">
      <c r="A226" s="241" t="s">
        <v>424</v>
      </c>
      <c r="B226" s="238"/>
      <c r="C226" s="44">
        <v>463</v>
      </c>
      <c r="D226" s="54">
        <v>12</v>
      </c>
      <c r="E226" s="33" t="s">
        <v>1421</v>
      </c>
      <c r="F226" s="33"/>
      <c r="G226" s="34">
        <v>40299</v>
      </c>
      <c r="H226" s="1">
        <v>212</v>
      </c>
    </row>
    <row r="227" spans="1:8" ht="22.5" customHeight="1">
      <c r="A227" s="241" t="s">
        <v>426</v>
      </c>
      <c r="B227" s="238"/>
      <c r="C227" s="44">
        <v>462.5</v>
      </c>
      <c r="D227" s="54">
        <v>12</v>
      </c>
      <c r="E227" s="33" t="s">
        <v>1422</v>
      </c>
      <c r="F227" s="33"/>
      <c r="G227" s="34">
        <v>40299</v>
      </c>
      <c r="H227" s="1">
        <v>213</v>
      </c>
    </row>
    <row r="228" spans="1:8" ht="22.5" customHeight="1">
      <c r="A228" s="241" t="s">
        <v>428</v>
      </c>
      <c r="B228" s="238"/>
      <c r="C228" s="44">
        <v>476.2</v>
      </c>
      <c r="D228" s="54">
        <v>12</v>
      </c>
      <c r="E228" s="33" t="s">
        <v>1423</v>
      </c>
      <c r="F228" s="33"/>
      <c r="G228" s="34">
        <v>40299</v>
      </c>
      <c r="H228" s="1">
        <v>214</v>
      </c>
    </row>
    <row r="229" spans="1:8" ht="22.5" customHeight="1">
      <c r="A229" s="241" t="s">
        <v>430</v>
      </c>
      <c r="B229" s="238"/>
      <c r="C229" s="44">
        <v>126.4</v>
      </c>
      <c r="D229" s="54">
        <v>3</v>
      </c>
      <c r="E229" s="33" t="s">
        <v>1424</v>
      </c>
      <c r="F229" s="33"/>
      <c r="G229" s="34">
        <v>40299</v>
      </c>
      <c r="H229" s="1">
        <v>215</v>
      </c>
    </row>
    <row r="230" spans="1:8" ht="22.5" customHeight="1">
      <c r="A230" s="241" t="s">
        <v>432</v>
      </c>
      <c r="B230" s="238"/>
      <c r="C230" s="44">
        <v>41.4</v>
      </c>
      <c r="D230" s="54">
        <v>1</v>
      </c>
      <c r="E230" s="33" t="s">
        <v>1425</v>
      </c>
      <c r="F230" s="33"/>
      <c r="G230" s="34">
        <v>40299</v>
      </c>
      <c r="H230" s="1">
        <v>216</v>
      </c>
    </row>
    <row r="231" spans="1:8" ht="22.5" customHeight="1">
      <c r="A231" s="241" t="s">
        <v>433</v>
      </c>
      <c r="B231" s="238"/>
      <c r="C231" s="44">
        <v>136.7</v>
      </c>
      <c r="D231" s="54">
        <v>2</v>
      </c>
      <c r="E231" s="33" t="s">
        <v>1426</v>
      </c>
      <c r="F231" s="33"/>
      <c r="G231" s="34">
        <v>40299</v>
      </c>
      <c r="H231" s="1">
        <v>217</v>
      </c>
    </row>
    <row r="232" spans="1:8" ht="22.5" customHeight="1">
      <c r="A232" s="241" t="s">
        <v>435</v>
      </c>
      <c r="B232" s="238"/>
      <c r="C232" s="44">
        <v>401.3</v>
      </c>
      <c r="D232" s="54">
        <v>16</v>
      </c>
      <c r="E232" s="33" t="s">
        <v>1409</v>
      </c>
      <c r="F232" s="33"/>
      <c r="G232" s="34">
        <v>40299</v>
      </c>
      <c r="H232" s="1">
        <v>218</v>
      </c>
    </row>
    <row r="233" spans="1:8" ht="22.5" customHeight="1">
      <c r="A233" s="241" t="s">
        <v>437</v>
      </c>
      <c r="B233" s="238"/>
      <c r="C233" s="44">
        <v>559.18</v>
      </c>
      <c r="D233" s="54">
        <v>2</v>
      </c>
      <c r="E233" s="33" t="s">
        <v>1410</v>
      </c>
      <c r="F233" s="33"/>
      <c r="G233" s="34">
        <v>40299</v>
      </c>
      <c r="H233" s="1">
        <v>219</v>
      </c>
    </row>
    <row r="234" spans="1:8" ht="22.5" customHeight="1">
      <c r="A234" s="241" t="s">
        <v>439</v>
      </c>
      <c r="B234" s="238"/>
      <c r="C234" s="44">
        <v>481.2</v>
      </c>
      <c r="D234" s="54">
        <v>12</v>
      </c>
      <c r="E234" s="33" t="s">
        <v>1411</v>
      </c>
      <c r="F234" s="33"/>
      <c r="G234" s="34">
        <v>40299</v>
      </c>
      <c r="H234" s="1">
        <v>220</v>
      </c>
    </row>
    <row r="235" spans="1:8" ht="22.5" customHeight="1">
      <c r="A235" s="241" t="s">
        <v>441</v>
      </c>
      <c r="B235" s="238"/>
      <c r="C235" s="44">
        <v>276.3</v>
      </c>
      <c r="D235" s="54">
        <v>14</v>
      </c>
      <c r="E235" s="33" t="s">
        <v>1412</v>
      </c>
      <c r="F235" s="33"/>
      <c r="G235" s="34">
        <v>40299</v>
      </c>
      <c r="H235" s="1">
        <v>221</v>
      </c>
    </row>
    <row r="236" spans="1:8" ht="22.5" customHeight="1">
      <c r="A236" s="241" t="s">
        <v>443</v>
      </c>
      <c r="B236" s="238"/>
      <c r="C236" s="44">
        <v>732.5</v>
      </c>
      <c r="D236" s="54">
        <v>12</v>
      </c>
      <c r="E236" s="33" t="s">
        <v>1413</v>
      </c>
      <c r="F236" s="33"/>
      <c r="G236" s="34">
        <v>40299</v>
      </c>
      <c r="H236" s="1">
        <v>222</v>
      </c>
    </row>
    <row r="237" spans="1:8" ht="22.5" customHeight="1">
      <c r="A237" s="241" t="s">
        <v>445</v>
      </c>
      <c r="B237" s="238"/>
      <c r="C237" s="44">
        <v>720</v>
      </c>
      <c r="D237" s="54">
        <v>18</v>
      </c>
      <c r="E237" s="33" t="s">
        <v>1414</v>
      </c>
      <c r="F237" s="33"/>
      <c r="G237" s="34">
        <v>40299</v>
      </c>
      <c r="H237" s="1">
        <v>223</v>
      </c>
    </row>
    <row r="238" spans="1:8" ht="22.5" customHeight="1">
      <c r="A238" s="241" t="s">
        <v>447</v>
      </c>
      <c r="B238" s="238"/>
      <c r="C238" s="44">
        <v>566.1</v>
      </c>
      <c r="D238" s="54">
        <v>12</v>
      </c>
      <c r="E238" s="33" t="s">
        <v>1427</v>
      </c>
      <c r="F238" s="33"/>
      <c r="G238" s="34">
        <v>40299</v>
      </c>
      <c r="H238" s="1">
        <v>224</v>
      </c>
    </row>
    <row r="239" spans="1:8" ht="22.5" customHeight="1">
      <c r="A239" s="241" t="s">
        <v>449</v>
      </c>
      <c r="B239" s="238"/>
      <c r="C239" s="44">
        <v>560.5</v>
      </c>
      <c r="D239" s="54">
        <v>12</v>
      </c>
      <c r="E239" s="33" t="s">
        <v>1428</v>
      </c>
      <c r="F239" s="33"/>
      <c r="G239" s="34">
        <v>40299</v>
      </c>
      <c r="H239" s="1">
        <v>225</v>
      </c>
    </row>
    <row r="240" spans="1:8" ht="22.5" customHeight="1">
      <c r="A240" s="241" t="s">
        <v>451</v>
      </c>
      <c r="B240" s="238"/>
      <c r="C240" s="44">
        <v>100.2</v>
      </c>
      <c r="D240" s="54">
        <v>2</v>
      </c>
      <c r="E240" s="33" t="s">
        <v>1429</v>
      </c>
      <c r="F240" s="33"/>
      <c r="G240" s="34">
        <v>40299</v>
      </c>
      <c r="H240" s="1">
        <v>226</v>
      </c>
    </row>
    <row r="241" spans="1:8" ht="22.5" customHeight="1">
      <c r="A241" s="241" t="s">
        <v>453</v>
      </c>
      <c r="B241" s="238"/>
      <c r="C241" s="44">
        <v>151</v>
      </c>
      <c r="D241" s="54">
        <v>5</v>
      </c>
      <c r="E241" s="33" t="s">
        <v>1434</v>
      </c>
      <c r="F241" s="33"/>
      <c r="G241" s="34">
        <v>40299</v>
      </c>
      <c r="H241" s="1">
        <v>227</v>
      </c>
    </row>
    <row r="242" spans="1:8" ht="22.5" customHeight="1">
      <c r="A242" s="241" t="s">
        <v>455</v>
      </c>
      <c r="B242" s="238"/>
      <c r="C242" s="44">
        <v>507.3</v>
      </c>
      <c r="D242" s="54">
        <v>4</v>
      </c>
      <c r="E242" s="33" t="s">
        <v>1435</v>
      </c>
      <c r="F242" s="33"/>
      <c r="G242" s="34">
        <v>40299</v>
      </c>
      <c r="H242" s="1">
        <v>228</v>
      </c>
    </row>
    <row r="243" spans="1:8" ht="22.5" customHeight="1">
      <c r="A243" s="241" t="s">
        <v>457</v>
      </c>
      <c r="B243" s="238"/>
      <c r="C243" s="44">
        <v>316.4</v>
      </c>
      <c r="D243" s="54">
        <v>6</v>
      </c>
      <c r="E243" s="33" t="s">
        <v>1430</v>
      </c>
      <c r="F243" s="33"/>
      <c r="G243" s="34">
        <v>40299</v>
      </c>
      <c r="H243" s="1">
        <v>229</v>
      </c>
    </row>
    <row r="244" spans="1:8" ht="22.5" customHeight="1">
      <c r="A244" s="241" t="s">
        <v>459</v>
      </c>
      <c r="B244" s="238"/>
      <c r="C244" s="44">
        <v>339.8</v>
      </c>
      <c r="D244" s="52">
        <v>12</v>
      </c>
      <c r="E244" s="33" t="s">
        <v>1431</v>
      </c>
      <c r="F244" s="33"/>
      <c r="G244" s="34">
        <v>40299</v>
      </c>
      <c r="H244" s="1">
        <v>230</v>
      </c>
    </row>
    <row r="245" spans="1:8" ht="22.5" customHeight="1">
      <c r="A245" s="245" t="s">
        <v>461</v>
      </c>
      <c r="B245" s="244"/>
      <c r="C245" s="44">
        <v>546.1</v>
      </c>
      <c r="D245" s="16">
        <v>3</v>
      </c>
      <c r="E245" s="33" t="s">
        <v>1432</v>
      </c>
      <c r="F245" s="33"/>
      <c r="G245" s="34">
        <v>40299</v>
      </c>
      <c r="H245" s="1">
        <v>231</v>
      </c>
    </row>
    <row r="246" spans="1:8" ht="22.5" customHeight="1">
      <c r="A246" s="360" t="s">
        <v>463</v>
      </c>
      <c r="B246" s="367"/>
      <c r="C246" s="42">
        <v>461.2</v>
      </c>
      <c r="D246" s="16">
        <v>12</v>
      </c>
      <c r="E246" s="33" t="s">
        <v>1433</v>
      </c>
      <c r="F246" s="33"/>
      <c r="G246" s="34">
        <v>40299</v>
      </c>
      <c r="H246" s="1">
        <v>232</v>
      </c>
    </row>
    <row r="247" spans="1:7" ht="15.75" customHeight="1">
      <c r="A247" s="208" t="s">
        <v>1269</v>
      </c>
      <c r="B247" s="367"/>
      <c r="C247" s="37">
        <f>SUM(C190:C246)-79-42.8</f>
        <v>44258.29999999999</v>
      </c>
      <c r="D247" s="37">
        <f>SUM(D190:D246)</f>
        <v>926</v>
      </c>
      <c r="E247" s="33"/>
      <c r="F247" s="33"/>
      <c r="G247" s="34"/>
    </row>
    <row r="248" spans="1:7" ht="13.5" customHeight="1">
      <c r="A248" s="81" t="s">
        <v>465</v>
      </c>
      <c r="B248" s="79"/>
      <c r="C248" s="79"/>
      <c r="D248" s="79"/>
      <c r="E248" s="79"/>
      <c r="F248" s="79"/>
      <c r="G248" s="80"/>
    </row>
    <row r="249" spans="1:7" ht="12" customHeight="1" hidden="1">
      <c r="A249" s="366" t="s">
        <v>466</v>
      </c>
      <c r="B249" s="367"/>
      <c r="C249" s="3" t="s">
        <v>244</v>
      </c>
      <c r="D249" s="16" t="s">
        <v>117</v>
      </c>
      <c r="E249" s="33"/>
      <c r="F249" s="33"/>
      <c r="G249" s="34">
        <v>40299</v>
      </c>
    </row>
    <row r="250" spans="1:8" ht="12" customHeight="1">
      <c r="A250" s="366" t="s">
        <v>467</v>
      </c>
      <c r="B250" s="367"/>
      <c r="C250" s="45">
        <v>52.6</v>
      </c>
      <c r="D250" s="16">
        <v>1</v>
      </c>
      <c r="E250" s="33" t="s">
        <v>1485</v>
      </c>
      <c r="F250" s="33"/>
      <c r="G250" s="34">
        <v>40299</v>
      </c>
      <c r="H250" s="1">
        <v>233</v>
      </c>
    </row>
    <row r="251" spans="1:8" ht="12" customHeight="1">
      <c r="A251" s="366" t="s">
        <v>469</v>
      </c>
      <c r="B251" s="367"/>
      <c r="C251" s="45">
        <v>89.8</v>
      </c>
      <c r="D251" s="16">
        <v>2</v>
      </c>
      <c r="E251" s="33" t="s">
        <v>1486</v>
      </c>
      <c r="F251" s="33"/>
      <c r="G251" s="34">
        <v>40299</v>
      </c>
      <c r="H251" s="1">
        <v>234</v>
      </c>
    </row>
    <row r="252" spans="1:8" ht="12.75" customHeight="1" hidden="1">
      <c r="A252" s="366" t="s">
        <v>471</v>
      </c>
      <c r="B252" s="367"/>
      <c r="C252" s="45">
        <v>40.6</v>
      </c>
      <c r="D252" s="16"/>
      <c r="E252" s="33"/>
      <c r="F252" s="33"/>
      <c r="G252" s="34">
        <v>40299</v>
      </c>
      <c r="H252" s="1">
        <v>236</v>
      </c>
    </row>
    <row r="253" spans="1:8" ht="22.5" customHeight="1">
      <c r="A253" s="366" t="s">
        <v>477</v>
      </c>
      <c r="B253" s="367"/>
      <c r="C253" s="45">
        <v>82.4</v>
      </c>
      <c r="D253" s="16">
        <v>1</v>
      </c>
      <c r="E253" s="33" t="s">
        <v>1488</v>
      </c>
      <c r="F253" s="33"/>
      <c r="G253" s="34">
        <v>40299</v>
      </c>
      <c r="H253" s="1">
        <v>235</v>
      </c>
    </row>
    <row r="254" spans="1:8" ht="22.5" customHeight="1">
      <c r="A254" s="366" t="s">
        <v>479</v>
      </c>
      <c r="B254" s="367"/>
      <c r="C254" s="45">
        <v>135.6</v>
      </c>
      <c r="D254" s="16">
        <v>2</v>
      </c>
      <c r="E254" s="33" t="s">
        <v>1489</v>
      </c>
      <c r="F254" s="33"/>
      <c r="G254" s="34">
        <v>40299</v>
      </c>
      <c r="H254" s="1">
        <v>236</v>
      </c>
    </row>
    <row r="255" spans="1:8" ht="22.5" customHeight="1">
      <c r="A255" s="366" t="s">
        <v>481</v>
      </c>
      <c r="B255" s="367"/>
      <c r="C255" s="45">
        <v>138.2</v>
      </c>
      <c r="D255" s="16">
        <v>2</v>
      </c>
      <c r="E255" s="33" t="s">
        <v>1490</v>
      </c>
      <c r="F255" s="33"/>
      <c r="G255" s="34">
        <v>40299</v>
      </c>
      <c r="H255" s="1">
        <v>237</v>
      </c>
    </row>
    <row r="256" spans="1:8" ht="22.5" customHeight="1">
      <c r="A256" s="366" t="s">
        <v>484</v>
      </c>
      <c r="B256" s="367"/>
      <c r="C256" s="45">
        <v>133.3</v>
      </c>
      <c r="D256" s="16">
        <v>2</v>
      </c>
      <c r="E256" s="33" t="s">
        <v>1492</v>
      </c>
      <c r="F256" s="33"/>
      <c r="G256" s="34">
        <v>40299</v>
      </c>
      <c r="H256" s="1">
        <v>238</v>
      </c>
    </row>
    <row r="257" spans="1:8" ht="12" customHeight="1">
      <c r="A257" s="366" t="s">
        <v>486</v>
      </c>
      <c r="B257" s="367"/>
      <c r="C257" s="45">
        <v>128</v>
      </c>
      <c r="D257" s="16">
        <v>2</v>
      </c>
      <c r="E257" s="33" t="s">
        <v>1494</v>
      </c>
      <c r="F257" s="33"/>
      <c r="G257" s="34">
        <v>40299</v>
      </c>
      <c r="H257" s="1">
        <v>239</v>
      </c>
    </row>
    <row r="258" spans="1:8" ht="22.5" customHeight="1">
      <c r="A258" s="366" t="s">
        <v>487</v>
      </c>
      <c r="B258" s="367"/>
      <c r="C258" s="45">
        <v>134.9</v>
      </c>
      <c r="D258" s="16">
        <v>2</v>
      </c>
      <c r="E258" s="33" t="s">
        <v>1498</v>
      </c>
      <c r="F258" s="33"/>
      <c r="G258" s="34">
        <v>40299</v>
      </c>
      <c r="H258" s="1">
        <v>240</v>
      </c>
    </row>
    <row r="259" spans="1:8" ht="12" customHeight="1">
      <c r="A259" s="366" t="s">
        <v>489</v>
      </c>
      <c r="B259" s="367"/>
      <c r="C259" s="45">
        <v>126.5</v>
      </c>
      <c r="D259" s="16">
        <v>2</v>
      </c>
      <c r="E259" s="33" t="s">
        <v>1495</v>
      </c>
      <c r="F259" s="33"/>
      <c r="G259" s="34">
        <v>40299</v>
      </c>
      <c r="H259" s="1">
        <v>241</v>
      </c>
    </row>
    <row r="260" spans="1:8" ht="12" customHeight="1">
      <c r="A260" s="366" t="s">
        <v>491</v>
      </c>
      <c r="B260" s="367"/>
      <c r="C260" s="45">
        <v>119.4</v>
      </c>
      <c r="D260" s="16">
        <v>1</v>
      </c>
      <c r="E260" s="33" t="s">
        <v>1496</v>
      </c>
      <c r="F260" s="33"/>
      <c r="G260" s="34">
        <v>40299</v>
      </c>
      <c r="H260" s="1">
        <v>242</v>
      </c>
    </row>
    <row r="261" spans="1:8" ht="12" customHeight="1">
      <c r="A261" s="366" t="s">
        <v>493</v>
      </c>
      <c r="B261" s="367"/>
      <c r="C261" s="45">
        <v>136.3</v>
      </c>
      <c r="D261" s="16">
        <v>2</v>
      </c>
      <c r="E261" s="33" t="s">
        <v>1497</v>
      </c>
      <c r="F261" s="33"/>
      <c r="G261" s="34">
        <v>40299</v>
      </c>
      <c r="H261" s="1">
        <v>243</v>
      </c>
    </row>
    <row r="262" spans="1:8" ht="22.5" customHeight="1">
      <c r="A262" s="366" t="s">
        <v>495</v>
      </c>
      <c r="B262" s="367"/>
      <c r="C262" s="45">
        <v>1297.8</v>
      </c>
      <c r="D262" s="16">
        <v>27</v>
      </c>
      <c r="E262" s="33" t="s">
        <v>1499</v>
      </c>
      <c r="F262" s="33"/>
      <c r="G262" s="34">
        <v>40299</v>
      </c>
      <c r="H262" s="1">
        <v>244</v>
      </c>
    </row>
    <row r="263" spans="1:8" ht="22.5" customHeight="1">
      <c r="A263" s="366" t="s">
        <v>497</v>
      </c>
      <c r="B263" s="367"/>
      <c r="C263" s="45">
        <v>1298.4</v>
      </c>
      <c r="D263" s="16">
        <v>27</v>
      </c>
      <c r="E263" s="33" t="s">
        <v>1500</v>
      </c>
      <c r="F263" s="33"/>
      <c r="G263" s="34">
        <v>40299</v>
      </c>
      <c r="H263" s="1">
        <v>245</v>
      </c>
    </row>
    <row r="264" spans="1:8" ht="22.5" customHeight="1">
      <c r="A264" s="366" t="s">
        <v>499</v>
      </c>
      <c r="B264" s="367"/>
      <c r="C264" s="45">
        <v>1287.3</v>
      </c>
      <c r="D264" s="16">
        <v>27</v>
      </c>
      <c r="E264" s="33" t="s">
        <v>1501</v>
      </c>
      <c r="F264" s="33"/>
      <c r="G264" s="34">
        <v>40299</v>
      </c>
      <c r="H264" s="1">
        <v>246</v>
      </c>
    </row>
    <row r="265" spans="1:8" ht="22.5" customHeight="1">
      <c r="A265" s="366" t="s">
        <v>501</v>
      </c>
      <c r="B265" s="367"/>
      <c r="C265" s="45">
        <v>1288.9</v>
      </c>
      <c r="D265" s="16">
        <v>27</v>
      </c>
      <c r="E265" s="33" t="s">
        <v>1502</v>
      </c>
      <c r="F265" s="33"/>
      <c r="G265" s="34">
        <v>40299</v>
      </c>
      <c r="H265" s="1">
        <v>247</v>
      </c>
    </row>
    <row r="266" spans="1:8" ht="22.5" customHeight="1">
      <c r="A266" s="366" t="s">
        <v>503</v>
      </c>
      <c r="B266" s="209"/>
      <c r="C266" s="48">
        <v>472.17</v>
      </c>
      <c r="D266" s="16">
        <v>11</v>
      </c>
      <c r="E266" s="33" t="s">
        <v>1503</v>
      </c>
      <c r="F266" s="33"/>
      <c r="G266" s="34">
        <v>40299</v>
      </c>
      <c r="H266" s="1">
        <v>248</v>
      </c>
    </row>
    <row r="267" spans="1:8" ht="22.5" customHeight="1">
      <c r="A267" s="366" t="s">
        <v>505</v>
      </c>
      <c r="B267" s="209"/>
      <c r="C267" s="49">
        <v>345.8</v>
      </c>
      <c r="D267" s="16">
        <v>11</v>
      </c>
      <c r="E267" s="33" t="s">
        <v>1504</v>
      </c>
      <c r="F267" s="33"/>
      <c r="G267" s="34">
        <v>40299</v>
      </c>
      <c r="H267" s="1">
        <v>249</v>
      </c>
    </row>
    <row r="268" spans="1:8" ht="22.5" customHeight="1">
      <c r="A268" s="366" t="s">
        <v>507</v>
      </c>
      <c r="B268" s="209"/>
      <c r="C268" s="49">
        <v>138.3</v>
      </c>
      <c r="D268" s="16">
        <v>2</v>
      </c>
      <c r="E268" s="33" t="s">
        <v>1512</v>
      </c>
      <c r="F268" s="33"/>
      <c r="G268" s="34">
        <v>40299</v>
      </c>
      <c r="H268" s="1">
        <v>250</v>
      </c>
    </row>
    <row r="269" spans="1:8" ht="22.5" customHeight="1">
      <c r="A269" s="366" t="s">
        <v>509</v>
      </c>
      <c r="B269" s="209"/>
      <c r="C269" s="49">
        <v>134.3</v>
      </c>
      <c r="D269" s="16">
        <v>2</v>
      </c>
      <c r="E269" s="33" t="s">
        <v>1505</v>
      </c>
      <c r="F269" s="33"/>
      <c r="G269" s="34">
        <v>40299</v>
      </c>
      <c r="H269" s="1">
        <v>251</v>
      </c>
    </row>
    <row r="270" spans="1:8" ht="22.5" customHeight="1">
      <c r="A270" s="366" t="s">
        <v>511</v>
      </c>
      <c r="B270" s="209"/>
      <c r="C270" s="49">
        <v>135.5</v>
      </c>
      <c r="D270" s="16">
        <v>2</v>
      </c>
      <c r="E270" s="33" t="s">
        <v>1506</v>
      </c>
      <c r="F270" s="33"/>
      <c r="G270" s="34">
        <v>40299</v>
      </c>
      <c r="H270" s="1">
        <v>252</v>
      </c>
    </row>
    <row r="271" spans="1:8" ht="22.5" customHeight="1">
      <c r="A271" s="366" t="s">
        <v>514</v>
      </c>
      <c r="B271" s="209"/>
      <c r="C271" s="49">
        <v>136</v>
      </c>
      <c r="D271" s="16">
        <v>2</v>
      </c>
      <c r="E271" s="33" t="s">
        <v>1508</v>
      </c>
      <c r="F271" s="33"/>
      <c r="G271" s="34">
        <v>40299</v>
      </c>
      <c r="H271" s="1">
        <v>253</v>
      </c>
    </row>
    <row r="272" spans="1:8" ht="22.5" customHeight="1">
      <c r="A272" s="366" t="s">
        <v>516</v>
      </c>
      <c r="B272" s="209"/>
      <c r="C272" s="49">
        <v>140.1</v>
      </c>
      <c r="D272" s="16">
        <v>2</v>
      </c>
      <c r="E272" s="33" t="s">
        <v>1509</v>
      </c>
      <c r="F272" s="33"/>
      <c r="G272" s="34">
        <v>40299</v>
      </c>
      <c r="H272" s="1">
        <v>254</v>
      </c>
    </row>
    <row r="273" spans="1:8" ht="22.5" customHeight="1">
      <c r="A273" s="366" t="s">
        <v>520</v>
      </c>
      <c r="B273" s="209"/>
      <c r="C273" s="49">
        <v>134.1</v>
      </c>
      <c r="D273" s="16">
        <v>2</v>
      </c>
      <c r="E273" s="33" t="s">
        <v>1511</v>
      </c>
      <c r="F273" s="33"/>
      <c r="G273" s="34">
        <v>40299</v>
      </c>
      <c r="H273" s="1">
        <v>255</v>
      </c>
    </row>
    <row r="274" spans="1:8" ht="12" customHeight="1">
      <c r="A274" s="366" t="s">
        <v>521</v>
      </c>
      <c r="B274" s="209"/>
      <c r="C274" s="49">
        <v>215.1</v>
      </c>
      <c r="D274" s="16">
        <v>2</v>
      </c>
      <c r="E274" s="33" t="s">
        <v>1513</v>
      </c>
      <c r="F274" s="33"/>
      <c r="G274" s="34">
        <v>40299</v>
      </c>
      <c r="H274" s="1">
        <v>256</v>
      </c>
    </row>
    <row r="275" spans="1:8" ht="12" customHeight="1">
      <c r="A275" s="366" t="s">
        <v>525</v>
      </c>
      <c r="B275" s="209"/>
      <c r="C275" s="49">
        <v>58.9</v>
      </c>
      <c r="D275" s="16">
        <v>2</v>
      </c>
      <c r="E275" s="33" t="s">
        <v>1515</v>
      </c>
      <c r="F275" s="33"/>
      <c r="G275" s="34">
        <v>40299</v>
      </c>
      <c r="H275" s="1">
        <v>257</v>
      </c>
    </row>
    <row r="276" spans="1:8" ht="12" customHeight="1">
      <c r="A276" s="366" t="s">
        <v>527</v>
      </c>
      <c r="B276" s="209"/>
      <c r="C276" s="49">
        <v>105.4</v>
      </c>
      <c r="D276" s="16">
        <v>4</v>
      </c>
      <c r="E276" s="33" t="s">
        <v>1516</v>
      </c>
      <c r="F276" s="33"/>
      <c r="G276" s="34">
        <v>40299</v>
      </c>
      <c r="H276" s="1">
        <v>258</v>
      </c>
    </row>
    <row r="277" spans="1:8" ht="12" customHeight="1">
      <c r="A277" s="366" t="s">
        <v>529</v>
      </c>
      <c r="B277" s="209"/>
      <c r="C277" s="49">
        <v>25.9</v>
      </c>
      <c r="D277" s="16">
        <v>1</v>
      </c>
      <c r="E277" s="33" t="s">
        <v>1518</v>
      </c>
      <c r="F277" s="33"/>
      <c r="G277" s="34">
        <v>40299</v>
      </c>
      <c r="H277" s="1">
        <v>259</v>
      </c>
    </row>
    <row r="278" spans="1:8" ht="12" customHeight="1">
      <c r="A278" s="366" t="s">
        <v>531</v>
      </c>
      <c r="B278" s="209"/>
      <c r="C278" s="49">
        <v>163.5</v>
      </c>
      <c r="D278" s="16">
        <v>4</v>
      </c>
      <c r="E278" s="33" t="s">
        <v>1517</v>
      </c>
      <c r="F278" s="33"/>
      <c r="G278" s="34">
        <v>40299</v>
      </c>
      <c r="H278" s="1">
        <v>260</v>
      </c>
    </row>
    <row r="279" spans="1:8" ht="27" customHeight="1">
      <c r="A279" s="366" t="s">
        <v>533</v>
      </c>
      <c r="B279" s="209"/>
      <c r="C279" s="49">
        <v>564.7</v>
      </c>
      <c r="D279" s="16">
        <v>12</v>
      </c>
      <c r="E279" s="33"/>
      <c r="F279" s="33" t="s">
        <v>1520</v>
      </c>
      <c r="G279" s="34">
        <v>40299</v>
      </c>
      <c r="H279" s="1">
        <v>261</v>
      </c>
    </row>
    <row r="280" spans="1:8" ht="24.75" customHeight="1">
      <c r="A280" s="366" t="s">
        <v>535</v>
      </c>
      <c r="B280" s="209"/>
      <c r="C280" s="49">
        <v>833.7</v>
      </c>
      <c r="D280" s="16">
        <v>18</v>
      </c>
      <c r="E280" s="33"/>
      <c r="F280" s="33" t="s">
        <v>1520</v>
      </c>
      <c r="G280" s="34">
        <v>40299</v>
      </c>
      <c r="H280" s="1">
        <v>262</v>
      </c>
    </row>
    <row r="281" spans="1:8" ht="23.25" customHeight="1">
      <c r="A281" s="366" t="s">
        <v>537</v>
      </c>
      <c r="B281" s="209"/>
      <c r="C281" s="49">
        <v>826</v>
      </c>
      <c r="D281" s="16">
        <v>18</v>
      </c>
      <c r="E281" s="33"/>
      <c r="F281" s="33" t="s">
        <v>1520</v>
      </c>
      <c r="G281" s="34">
        <v>40299</v>
      </c>
      <c r="H281" s="1">
        <v>263</v>
      </c>
    </row>
    <row r="282" spans="1:8" ht="26.25" customHeight="1">
      <c r="A282" s="366" t="s">
        <v>539</v>
      </c>
      <c r="B282" s="209"/>
      <c r="C282" s="49">
        <v>564.4</v>
      </c>
      <c r="D282" s="16">
        <v>12</v>
      </c>
      <c r="E282" s="33"/>
      <c r="F282" s="33" t="s">
        <v>1520</v>
      </c>
      <c r="G282" s="34">
        <v>40299</v>
      </c>
      <c r="H282" s="1">
        <v>264</v>
      </c>
    </row>
    <row r="283" spans="1:8" ht="12" customHeight="1">
      <c r="A283" s="366" t="s">
        <v>541</v>
      </c>
      <c r="B283" s="209"/>
      <c r="C283" s="49">
        <v>529.8</v>
      </c>
      <c r="D283" s="16">
        <v>1</v>
      </c>
      <c r="E283" s="33" t="s">
        <v>1519</v>
      </c>
      <c r="F283" s="33"/>
      <c r="G283" s="34">
        <v>40299</v>
      </c>
      <c r="H283" s="1">
        <v>265</v>
      </c>
    </row>
    <row r="284" spans="1:8" ht="27" customHeight="1">
      <c r="A284" s="366" t="s">
        <v>543</v>
      </c>
      <c r="B284" s="209"/>
      <c r="C284" s="49">
        <v>162.3</v>
      </c>
      <c r="D284" s="16">
        <v>4</v>
      </c>
      <c r="E284" s="33"/>
      <c r="F284" s="33" t="s">
        <v>1520</v>
      </c>
      <c r="G284" s="34">
        <v>40299</v>
      </c>
      <c r="H284" s="1">
        <v>266</v>
      </c>
    </row>
    <row r="285" spans="1:8" ht="24" customHeight="1">
      <c r="A285" s="366" t="s">
        <v>545</v>
      </c>
      <c r="B285" s="209"/>
      <c r="C285" s="49">
        <v>389.7</v>
      </c>
      <c r="D285" s="16">
        <v>8</v>
      </c>
      <c r="E285" s="33"/>
      <c r="F285" s="33" t="s">
        <v>1520</v>
      </c>
      <c r="G285" s="34">
        <v>40299</v>
      </c>
      <c r="H285" s="1">
        <v>267</v>
      </c>
    </row>
    <row r="286" spans="1:8" ht="24" customHeight="1">
      <c r="A286" s="366" t="s">
        <v>547</v>
      </c>
      <c r="B286" s="209"/>
      <c r="C286" s="49">
        <v>387.2</v>
      </c>
      <c r="D286" s="16">
        <v>8</v>
      </c>
      <c r="E286" s="33"/>
      <c r="F286" s="33" t="s">
        <v>1520</v>
      </c>
      <c r="G286" s="34">
        <v>40299</v>
      </c>
      <c r="H286" s="1">
        <v>268</v>
      </c>
    </row>
    <row r="287" spans="1:8" ht="24" customHeight="1">
      <c r="A287" s="366" t="s">
        <v>549</v>
      </c>
      <c r="B287" s="209"/>
      <c r="C287" s="49">
        <v>457.1</v>
      </c>
      <c r="D287" s="16">
        <v>12</v>
      </c>
      <c r="E287" s="33"/>
      <c r="F287" s="33" t="s">
        <v>1520</v>
      </c>
      <c r="G287" s="34">
        <v>40299</v>
      </c>
      <c r="H287" s="1">
        <v>269</v>
      </c>
    </row>
    <row r="288" spans="1:8" ht="24.75" customHeight="1">
      <c r="A288" s="366" t="s">
        <v>551</v>
      </c>
      <c r="B288" s="209"/>
      <c r="C288" s="47">
        <v>533.9</v>
      </c>
      <c r="D288" s="16">
        <v>12</v>
      </c>
      <c r="E288" s="33"/>
      <c r="F288" s="33" t="s">
        <v>1520</v>
      </c>
      <c r="G288" s="34">
        <v>40299</v>
      </c>
      <c r="H288" s="1">
        <v>270</v>
      </c>
    </row>
    <row r="289" spans="1:8" ht="27" customHeight="1">
      <c r="A289" s="366" t="s">
        <v>553</v>
      </c>
      <c r="B289" s="209"/>
      <c r="C289" s="47">
        <v>552.7</v>
      </c>
      <c r="D289" s="16">
        <v>12</v>
      </c>
      <c r="E289" s="33"/>
      <c r="F289" s="33" t="s">
        <v>1520</v>
      </c>
      <c r="G289" s="34">
        <v>40299</v>
      </c>
      <c r="H289" s="1">
        <v>271</v>
      </c>
    </row>
    <row r="290" spans="1:8" ht="24" customHeight="1">
      <c r="A290" s="366" t="s">
        <v>555</v>
      </c>
      <c r="B290" s="209"/>
      <c r="C290" s="47">
        <v>570.3</v>
      </c>
      <c r="D290" s="16">
        <v>12</v>
      </c>
      <c r="E290" s="33"/>
      <c r="F290" s="33" t="s">
        <v>1520</v>
      </c>
      <c r="G290" s="34">
        <v>40299</v>
      </c>
      <c r="H290" s="1">
        <v>272</v>
      </c>
    </row>
    <row r="291" spans="1:8" ht="27" customHeight="1">
      <c r="A291" s="366" t="s">
        <v>557</v>
      </c>
      <c r="B291" s="209"/>
      <c r="C291" s="47">
        <v>845.3</v>
      </c>
      <c r="D291" s="16">
        <v>18</v>
      </c>
      <c r="E291" s="33"/>
      <c r="F291" s="33" t="s">
        <v>1520</v>
      </c>
      <c r="G291" s="34">
        <v>40299</v>
      </c>
      <c r="H291" s="1">
        <v>273</v>
      </c>
    </row>
    <row r="292" spans="1:8" ht="27" customHeight="1">
      <c r="A292" s="366" t="s">
        <v>559</v>
      </c>
      <c r="B292" s="209"/>
      <c r="C292" s="47">
        <v>838.7</v>
      </c>
      <c r="D292" s="16">
        <v>18</v>
      </c>
      <c r="E292" s="33"/>
      <c r="F292" s="33" t="s">
        <v>1520</v>
      </c>
      <c r="G292" s="34">
        <v>40299</v>
      </c>
      <c r="H292" s="1">
        <v>274</v>
      </c>
    </row>
    <row r="293" spans="1:8" ht="12" customHeight="1">
      <c r="A293" s="366" t="s">
        <v>561</v>
      </c>
      <c r="B293" s="209"/>
      <c r="C293" s="47">
        <v>837</v>
      </c>
      <c r="D293" s="16">
        <v>18</v>
      </c>
      <c r="E293" s="33" t="s">
        <v>1522</v>
      </c>
      <c r="F293" s="33"/>
      <c r="G293" s="34">
        <v>40299</v>
      </c>
      <c r="H293" s="1">
        <v>275</v>
      </c>
    </row>
    <row r="294" spans="1:8" ht="25.5" customHeight="1">
      <c r="A294" s="366" t="s">
        <v>563</v>
      </c>
      <c r="B294" s="209"/>
      <c r="C294" s="47">
        <v>841.8</v>
      </c>
      <c r="D294" s="16">
        <v>18</v>
      </c>
      <c r="E294" s="33"/>
      <c r="F294" s="33" t="s">
        <v>1520</v>
      </c>
      <c r="G294" s="34">
        <v>40299</v>
      </c>
      <c r="H294" s="1">
        <v>276</v>
      </c>
    </row>
    <row r="295" spans="1:8" ht="25.5" customHeight="1">
      <c r="A295" s="366" t="s">
        <v>566</v>
      </c>
      <c r="B295" s="209"/>
      <c r="C295" s="47">
        <v>846.6</v>
      </c>
      <c r="D295" s="16">
        <v>18</v>
      </c>
      <c r="E295" s="33"/>
      <c r="F295" s="33" t="s">
        <v>1520</v>
      </c>
      <c r="G295" s="34">
        <v>40299</v>
      </c>
      <c r="H295" s="1">
        <v>277</v>
      </c>
    </row>
    <row r="296" spans="1:8" ht="25.5" customHeight="1">
      <c r="A296" s="366" t="s">
        <v>568</v>
      </c>
      <c r="B296" s="209"/>
      <c r="C296" s="47">
        <v>1289.6</v>
      </c>
      <c r="D296" s="16">
        <v>27</v>
      </c>
      <c r="E296" s="33"/>
      <c r="F296" s="33" t="s">
        <v>1520</v>
      </c>
      <c r="G296" s="34">
        <v>40299</v>
      </c>
      <c r="H296" s="1">
        <v>278</v>
      </c>
    </row>
    <row r="297" spans="1:8" ht="25.5" customHeight="1">
      <c r="A297" s="366" t="s">
        <v>571</v>
      </c>
      <c r="B297" s="209"/>
      <c r="C297" s="47">
        <v>1284.9</v>
      </c>
      <c r="D297" s="16">
        <v>27</v>
      </c>
      <c r="E297" s="33"/>
      <c r="F297" s="33" t="s">
        <v>1520</v>
      </c>
      <c r="G297" s="34">
        <v>40299</v>
      </c>
      <c r="H297" s="1">
        <v>279</v>
      </c>
    </row>
    <row r="298" spans="1:8" ht="27" customHeight="1">
      <c r="A298" s="366" t="s">
        <v>573</v>
      </c>
      <c r="B298" s="209"/>
      <c r="C298" s="47">
        <v>1281.9</v>
      </c>
      <c r="D298" s="16">
        <v>27</v>
      </c>
      <c r="E298" s="33"/>
      <c r="F298" s="33" t="s">
        <v>1520</v>
      </c>
      <c r="G298" s="34">
        <v>40299</v>
      </c>
      <c r="H298" s="1">
        <v>280</v>
      </c>
    </row>
    <row r="299" spans="1:8" ht="12" customHeight="1">
      <c r="A299" s="366" t="s">
        <v>577</v>
      </c>
      <c r="B299" s="209"/>
      <c r="C299" s="47">
        <v>41.5</v>
      </c>
      <c r="D299" s="16">
        <v>1</v>
      </c>
      <c r="E299" s="33" t="s">
        <v>1521</v>
      </c>
      <c r="F299" s="33"/>
      <c r="G299" s="34">
        <v>40299</v>
      </c>
      <c r="H299" s="1">
        <v>281</v>
      </c>
    </row>
    <row r="300" spans="1:8" ht="11.25" customHeight="1" hidden="1">
      <c r="A300" s="366" t="s">
        <v>579</v>
      </c>
      <c r="B300" s="209"/>
      <c r="C300" s="47">
        <v>91.4</v>
      </c>
      <c r="D300" s="16"/>
      <c r="E300" s="33"/>
      <c r="F300" s="33"/>
      <c r="G300" s="34">
        <v>40299</v>
      </c>
      <c r="H300" s="1">
        <v>282</v>
      </c>
    </row>
    <row r="301" spans="1:8" ht="12" customHeight="1">
      <c r="A301" s="366" t="s">
        <v>581</v>
      </c>
      <c r="B301" s="209"/>
      <c r="C301" s="47">
        <v>43.2</v>
      </c>
      <c r="D301" s="16">
        <v>1</v>
      </c>
      <c r="E301" s="33" t="s">
        <v>1523</v>
      </c>
      <c r="F301" s="33"/>
      <c r="G301" s="34">
        <v>40299</v>
      </c>
      <c r="H301" s="1">
        <v>282</v>
      </c>
    </row>
    <row r="302" spans="1:8" ht="12" customHeight="1">
      <c r="A302" s="366" t="s">
        <v>583</v>
      </c>
      <c r="B302" s="209"/>
      <c r="C302" s="47">
        <v>60</v>
      </c>
      <c r="D302" s="16">
        <v>2</v>
      </c>
      <c r="E302" s="33" t="s">
        <v>1524</v>
      </c>
      <c r="F302" s="33"/>
      <c r="G302" s="34">
        <v>40299</v>
      </c>
      <c r="H302" s="1">
        <v>283</v>
      </c>
    </row>
    <row r="303" spans="1:8" ht="12" customHeight="1">
      <c r="A303" s="366" t="s">
        <v>584</v>
      </c>
      <c r="B303" s="209"/>
      <c r="C303" s="47">
        <v>221.5</v>
      </c>
      <c r="D303" s="16">
        <v>4</v>
      </c>
      <c r="E303" s="33" t="s">
        <v>1525</v>
      </c>
      <c r="F303" s="33"/>
      <c r="G303" s="34">
        <v>40299</v>
      </c>
      <c r="H303" s="1">
        <v>284</v>
      </c>
    </row>
    <row r="304" spans="1:8" ht="12" customHeight="1">
      <c r="A304" s="366" t="s">
        <v>586</v>
      </c>
      <c r="B304" s="209"/>
      <c r="C304" s="47">
        <v>74.6</v>
      </c>
      <c r="D304" s="16">
        <v>2</v>
      </c>
      <c r="E304" s="33" t="s">
        <v>1527</v>
      </c>
      <c r="F304" s="33"/>
      <c r="G304" s="34">
        <v>40299</v>
      </c>
      <c r="H304" s="1">
        <v>285</v>
      </c>
    </row>
    <row r="305" spans="1:8" ht="12" customHeight="1">
      <c r="A305" s="366" t="s">
        <v>588</v>
      </c>
      <c r="B305" s="209"/>
      <c r="C305" s="47">
        <v>42.4</v>
      </c>
      <c r="D305" s="16">
        <v>1</v>
      </c>
      <c r="E305" s="33" t="s">
        <v>1528</v>
      </c>
      <c r="F305" s="33"/>
      <c r="G305" s="34">
        <v>40299</v>
      </c>
      <c r="H305" s="1">
        <v>286</v>
      </c>
    </row>
    <row r="306" spans="1:8" ht="12" customHeight="1">
      <c r="A306" s="366" t="s">
        <v>590</v>
      </c>
      <c r="B306" s="209"/>
      <c r="C306" s="47">
        <v>49</v>
      </c>
      <c r="D306" s="16">
        <v>2</v>
      </c>
      <c r="E306" s="33" t="s">
        <v>1526</v>
      </c>
      <c r="F306" s="33"/>
      <c r="G306" s="34">
        <v>40299</v>
      </c>
      <c r="H306" s="1">
        <v>287</v>
      </c>
    </row>
    <row r="307" spans="1:8" ht="12" customHeight="1">
      <c r="A307" s="366" t="s">
        <v>592</v>
      </c>
      <c r="B307" s="209"/>
      <c r="C307" s="47">
        <v>564.7</v>
      </c>
      <c r="D307" s="16">
        <v>12</v>
      </c>
      <c r="E307" s="33" t="s">
        <v>1529</v>
      </c>
      <c r="F307" s="33"/>
      <c r="G307" s="34">
        <v>40299</v>
      </c>
      <c r="H307" s="1">
        <v>288</v>
      </c>
    </row>
    <row r="308" spans="1:8" ht="12" customHeight="1">
      <c r="A308" s="366" t="s">
        <v>593</v>
      </c>
      <c r="B308" s="209"/>
      <c r="C308" s="47">
        <v>602.5</v>
      </c>
      <c r="D308" s="16">
        <v>15</v>
      </c>
      <c r="E308" s="33" t="s">
        <v>1530</v>
      </c>
      <c r="F308" s="33"/>
      <c r="G308" s="34">
        <v>40299</v>
      </c>
      <c r="H308" s="1">
        <v>289</v>
      </c>
    </row>
    <row r="309" spans="1:8" ht="12" customHeight="1">
      <c r="A309" s="366" t="s">
        <v>595</v>
      </c>
      <c r="B309" s="209"/>
      <c r="C309" s="47">
        <v>153.2</v>
      </c>
      <c r="D309" s="16">
        <v>6</v>
      </c>
      <c r="E309" s="33" t="s">
        <v>1531</v>
      </c>
      <c r="F309" s="33"/>
      <c r="G309" s="34">
        <v>40299</v>
      </c>
      <c r="H309" s="1">
        <v>290</v>
      </c>
    </row>
    <row r="310" spans="1:8" ht="12" customHeight="1">
      <c r="A310" s="366" t="s">
        <v>597</v>
      </c>
      <c r="B310" s="209"/>
      <c r="C310" s="47">
        <v>123.2</v>
      </c>
      <c r="D310" s="16">
        <v>3</v>
      </c>
      <c r="E310" s="33" t="s">
        <v>1532</v>
      </c>
      <c r="F310" s="33"/>
      <c r="G310" s="34">
        <v>40299</v>
      </c>
      <c r="H310" s="1">
        <v>291</v>
      </c>
    </row>
    <row r="311" spans="1:8" ht="12" customHeight="1">
      <c r="A311" s="366" t="s">
        <v>599</v>
      </c>
      <c r="B311" s="209"/>
      <c r="C311" s="47">
        <v>840.7</v>
      </c>
      <c r="D311" s="16">
        <v>18</v>
      </c>
      <c r="E311" s="33" t="s">
        <v>1533</v>
      </c>
      <c r="F311" s="33"/>
      <c r="G311" s="34">
        <v>40299</v>
      </c>
      <c r="H311" s="1">
        <v>292</v>
      </c>
    </row>
    <row r="312" spans="1:8" ht="12" customHeight="1">
      <c r="A312" s="366" t="s">
        <v>601</v>
      </c>
      <c r="B312" s="209"/>
      <c r="C312" s="47">
        <v>840.3</v>
      </c>
      <c r="D312" s="16">
        <v>18</v>
      </c>
      <c r="E312" s="33" t="s">
        <v>1534</v>
      </c>
      <c r="F312" s="33"/>
      <c r="G312" s="34">
        <v>40299</v>
      </c>
      <c r="H312" s="1">
        <v>293</v>
      </c>
    </row>
    <row r="313" spans="1:8" ht="12" customHeight="1">
      <c r="A313" s="366" t="s">
        <v>603</v>
      </c>
      <c r="B313" s="209"/>
      <c r="C313" s="47">
        <v>122.9</v>
      </c>
      <c r="D313" s="16">
        <v>3</v>
      </c>
      <c r="E313" s="33" t="s">
        <v>1535</v>
      </c>
      <c r="F313" s="33"/>
      <c r="G313" s="34">
        <v>40299</v>
      </c>
      <c r="H313" s="1">
        <v>294</v>
      </c>
    </row>
    <row r="314" spans="1:8" ht="12" customHeight="1">
      <c r="A314" s="366" t="s">
        <v>607</v>
      </c>
      <c r="B314" s="367"/>
      <c r="C314" s="45">
        <v>141.5</v>
      </c>
      <c r="D314" s="16">
        <v>2</v>
      </c>
      <c r="E314" s="33" t="s">
        <v>1536</v>
      </c>
      <c r="F314" s="33"/>
      <c r="G314" s="34">
        <v>40299</v>
      </c>
      <c r="H314" s="1">
        <v>295</v>
      </c>
    </row>
    <row r="315" spans="1:8" ht="12" customHeight="1">
      <c r="A315" s="366" t="s">
        <v>609</v>
      </c>
      <c r="B315" s="367"/>
      <c r="C315" s="45">
        <v>66</v>
      </c>
      <c r="D315" s="16">
        <v>2</v>
      </c>
      <c r="E315" s="33" t="s">
        <v>1538</v>
      </c>
      <c r="F315" s="33"/>
      <c r="G315" s="34">
        <v>40299</v>
      </c>
      <c r="H315" s="1">
        <v>296</v>
      </c>
    </row>
    <row r="316" spans="1:8" ht="12" customHeight="1">
      <c r="A316" s="366" t="s">
        <v>610</v>
      </c>
      <c r="B316" s="367"/>
      <c r="C316" s="45">
        <v>137.3</v>
      </c>
      <c r="D316" s="16">
        <v>2</v>
      </c>
      <c r="E316" s="33" t="s">
        <v>1539</v>
      </c>
      <c r="F316" s="33"/>
      <c r="G316" s="34">
        <v>40299</v>
      </c>
      <c r="H316" s="1">
        <v>297</v>
      </c>
    </row>
    <row r="317" spans="1:8" ht="12" customHeight="1">
      <c r="A317" s="366" t="s">
        <v>612</v>
      </c>
      <c r="B317" s="367"/>
      <c r="C317" s="45">
        <v>166.7</v>
      </c>
      <c r="D317" s="16">
        <v>2</v>
      </c>
      <c r="E317" s="33" t="s">
        <v>1544</v>
      </c>
      <c r="F317" s="33"/>
      <c r="G317" s="34">
        <v>40299</v>
      </c>
      <c r="H317" s="1">
        <v>298</v>
      </c>
    </row>
    <row r="318" spans="1:8" ht="12" customHeight="1">
      <c r="A318" s="366" t="s">
        <v>614</v>
      </c>
      <c r="B318" s="367"/>
      <c r="C318" s="45">
        <v>153.29</v>
      </c>
      <c r="D318" s="16">
        <v>2</v>
      </c>
      <c r="E318" s="33" t="s">
        <v>1545</v>
      </c>
      <c r="F318" s="33"/>
      <c r="G318" s="34">
        <v>40299</v>
      </c>
      <c r="H318" s="1">
        <v>299</v>
      </c>
    </row>
    <row r="319" spans="1:8" ht="12" customHeight="1">
      <c r="A319" s="366" t="s">
        <v>616</v>
      </c>
      <c r="B319" s="367"/>
      <c r="C319" s="45">
        <v>136.3</v>
      </c>
      <c r="D319" s="16">
        <v>2</v>
      </c>
      <c r="E319" s="33" t="s">
        <v>1540</v>
      </c>
      <c r="F319" s="33"/>
      <c r="G319" s="34">
        <v>40299</v>
      </c>
      <c r="H319" s="1">
        <v>300</v>
      </c>
    </row>
    <row r="320" spans="1:8" ht="12" customHeight="1">
      <c r="A320" s="366" t="s">
        <v>617</v>
      </c>
      <c r="B320" s="367"/>
      <c r="C320" s="45">
        <v>138.4</v>
      </c>
      <c r="D320" s="16">
        <v>2</v>
      </c>
      <c r="E320" s="33" t="s">
        <v>1541</v>
      </c>
      <c r="F320" s="33"/>
      <c r="G320" s="34">
        <v>40299</v>
      </c>
      <c r="H320" s="1">
        <v>301</v>
      </c>
    </row>
    <row r="321" spans="1:8" ht="12" customHeight="1">
      <c r="A321" s="366" t="s">
        <v>619</v>
      </c>
      <c r="B321" s="367"/>
      <c r="C321" s="45">
        <v>172.5</v>
      </c>
      <c r="D321" s="16">
        <v>2</v>
      </c>
      <c r="E321" s="33" t="s">
        <v>1542</v>
      </c>
      <c r="F321" s="33"/>
      <c r="G321" s="34">
        <v>40299</v>
      </c>
      <c r="H321" s="1">
        <v>302</v>
      </c>
    </row>
    <row r="322" spans="1:8" ht="12" customHeight="1">
      <c r="A322" s="366" t="s">
        <v>621</v>
      </c>
      <c r="B322" s="367"/>
      <c r="C322" s="45">
        <v>267.44</v>
      </c>
      <c r="D322" s="16">
        <v>4</v>
      </c>
      <c r="E322" s="33" t="s">
        <v>1543</v>
      </c>
      <c r="F322" s="33"/>
      <c r="G322" s="34">
        <v>40299</v>
      </c>
      <c r="H322" s="1">
        <v>303</v>
      </c>
    </row>
    <row r="323" spans="1:7" ht="14.25" customHeight="1">
      <c r="A323" s="355" t="s">
        <v>1269</v>
      </c>
      <c r="B323" s="367"/>
      <c r="C323" s="5">
        <f>SUM(C250:C322)-40.6-91.4</f>
        <v>28251.200000000004</v>
      </c>
      <c r="D323" s="5">
        <f>SUM(D250:D322)</f>
        <v>582</v>
      </c>
      <c r="E323" s="33"/>
      <c r="F323" s="33"/>
      <c r="G323" s="34"/>
    </row>
    <row r="324" spans="1:7" ht="13.5" customHeight="1">
      <c r="A324" s="78" t="s">
        <v>623</v>
      </c>
      <c r="B324" s="79"/>
      <c r="C324" s="79"/>
      <c r="D324" s="79"/>
      <c r="E324" s="79"/>
      <c r="F324" s="79"/>
      <c r="G324" s="80"/>
    </row>
    <row r="325" spans="1:8" ht="12" customHeight="1">
      <c r="A325" s="360" t="s">
        <v>624</v>
      </c>
      <c r="B325" s="367"/>
      <c r="C325" s="42">
        <v>301.5</v>
      </c>
      <c r="D325" s="16">
        <v>8</v>
      </c>
      <c r="E325" s="33" t="s">
        <v>1640</v>
      </c>
      <c r="F325" s="33"/>
      <c r="G325" s="34">
        <v>40299</v>
      </c>
      <c r="H325" s="1">
        <v>304</v>
      </c>
    </row>
    <row r="326" spans="1:8" ht="12" customHeight="1">
      <c r="A326" s="360" t="s">
        <v>626</v>
      </c>
      <c r="B326" s="367"/>
      <c r="C326" s="42">
        <v>127.3</v>
      </c>
      <c r="D326" s="16">
        <v>4</v>
      </c>
      <c r="E326" s="33" t="s">
        <v>1642</v>
      </c>
      <c r="F326" s="33"/>
      <c r="G326" s="34">
        <v>40299</v>
      </c>
      <c r="H326" s="1">
        <v>305</v>
      </c>
    </row>
    <row r="327" spans="1:8" ht="12" customHeight="1">
      <c r="A327" s="360" t="s">
        <v>628</v>
      </c>
      <c r="B327" s="367"/>
      <c r="C327" s="42">
        <v>132.6</v>
      </c>
      <c r="D327" s="16">
        <v>3</v>
      </c>
      <c r="E327" s="33" t="s">
        <v>1643</v>
      </c>
      <c r="F327" s="33"/>
      <c r="G327" s="34">
        <v>40299</v>
      </c>
      <c r="H327" s="1">
        <v>306</v>
      </c>
    </row>
    <row r="328" spans="1:8" ht="12" customHeight="1">
      <c r="A328" s="360" t="s">
        <v>630</v>
      </c>
      <c r="B328" s="367"/>
      <c r="C328" s="42">
        <v>175.8</v>
      </c>
      <c r="D328" s="16">
        <v>4</v>
      </c>
      <c r="E328" s="33" t="s">
        <v>1636</v>
      </c>
      <c r="F328" s="33"/>
      <c r="G328" s="34">
        <v>40299</v>
      </c>
      <c r="H328" s="1">
        <v>307</v>
      </c>
    </row>
    <row r="329" spans="1:8" ht="12" customHeight="1">
      <c r="A329" s="360" t="s">
        <v>632</v>
      </c>
      <c r="B329" s="367"/>
      <c r="C329" s="42">
        <v>45.8</v>
      </c>
      <c r="D329" s="16">
        <v>1</v>
      </c>
      <c r="E329" s="33" t="s">
        <v>1641</v>
      </c>
      <c r="F329" s="33"/>
      <c r="G329" s="34">
        <v>40299</v>
      </c>
      <c r="H329" s="1">
        <v>308</v>
      </c>
    </row>
    <row r="330" spans="1:8" ht="12" customHeight="1">
      <c r="A330" s="360" t="s">
        <v>634</v>
      </c>
      <c r="B330" s="367"/>
      <c r="C330" s="42">
        <v>106.1</v>
      </c>
      <c r="D330" s="16">
        <v>2</v>
      </c>
      <c r="E330" s="33" t="s">
        <v>1637</v>
      </c>
      <c r="F330" s="33"/>
      <c r="G330" s="34">
        <v>40299</v>
      </c>
      <c r="H330" s="1">
        <v>309</v>
      </c>
    </row>
    <row r="331" spans="1:8" ht="12" customHeight="1">
      <c r="A331" s="360" t="s">
        <v>636</v>
      </c>
      <c r="B331" s="367"/>
      <c r="C331" s="42">
        <v>73.2</v>
      </c>
      <c r="D331" s="16">
        <v>3</v>
      </c>
      <c r="E331" s="33" t="s">
        <v>1638</v>
      </c>
      <c r="F331" s="33"/>
      <c r="G331" s="34">
        <v>40299</v>
      </c>
      <c r="H331" s="1">
        <v>310</v>
      </c>
    </row>
    <row r="332" spans="1:8" ht="12" customHeight="1">
      <c r="A332" s="239" t="s">
        <v>638</v>
      </c>
      <c r="B332" s="240"/>
      <c r="C332" s="44">
        <v>80</v>
      </c>
      <c r="D332" s="55">
        <v>3</v>
      </c>
      <c r="E332" s="33" t="s">
        <v>1639</v>
      </c>
      <c r="F332" s="33"/>
      <c r="G332" s="34">
        <v>40299</v>
      </c>
      <c r="H332" s="1">
        <v>311</v>
      </c>
    </row>
    <row r="333" spans="1:8" ht="12" customHeight="1">
      <c r="A333" s="241" t="s">
        <v>639</v>
      </c>
      <c r="B333" s="238"/>
      <c r="C333" s="44">
        <v>571.1</v>
      </c>
      <c r="D333" s="54">
        <v>12</v>
      </c>
      <c r="E333" s="33" t="s">
        <v>1644</v>
      </c>
      <c r="F333" s="33"/>
      <c r="G333" s="34">
        <v>40299</v>
      </c>
      <c r="H333" s="1">
        <v>312</v>
      </c>
    </row>
    <row r="334" spans="1:8" ht="12" customHeight="1">
      <c r="A334" s="241" t="s">
        <v>641</v>
      </c>
      <c r="B334" s="238"/>
      <c r="C334" s="44">
        <v>863.1</v>
      </c>
      <c r="D334" s="54">
        <v>18</v>
      </c>
      <c r="E334" s="33" t="s">
        <v>1655</v>
      </c>
      <c r="F334" s="33"/>
      <c r="G334" s="34">
        <v>40299</v>
      </c>
      <c r="H334" s="1">
        <v>313</v>
      </c>
    </row>
    <row r="335" spans="1:8" ht="12" customHeight="1">
      <c r="A335" s="241" t="s">
        <v>643</v>
      </c>
      <c r="B335" s="238"/>
      <c r="C335" s="44">
        <v>861.7</v>
      </c>
      <c r="D335" s="54">
        <v>18</v>
      </c>
      <c r="E335" s="33" t="s">
        <v>1656</v>
      </c>
      <c r="F335" s="33"/>
      <c r="G335" s="34">
        <v>40299</v>
      </c>
      <c r="H335" s="1">
        <v>314</v>
      </c>
    </row>
    <row r="336" spans="1:8" ht="12" customHeight="1">
      <c r="A336" s="241" t="s">
        <v>645</v>
      </c>
      <c r="B336" s="238"/>
      <c r="C336" s="44">
        <v>1008.9</v>
      </c>
      <c r="D336" s="54">
        <v>7</v>
      </c>
      <c r="E336" s="33" t="s">
        <v>1657</v>
      </c>
      <c r="F336" s="33"/>
      <c r="G336" s="34">
        <v>40299</v>
      </c>
      <c r="H336" s="1">
        <v>315</v>
      </c>
    </row>
    <row r="337" spans="1:8" ht="12" customHeight="1">
      <c r="A337" s="241" t="s">
        <v>649</v>
      </c>
      <c r="B337" s="238"/>
      <c r="C337" s="44">
        <v>847.8</v>
      </c>
      <c r="D337" s="54">
        <v>18</v>
      </c>
      <c r="E337" s="33" t="s">
        <v>1658</v>
      </c>
      <c r="F337" s="33"/>
      <c r="G337" s="34">
        <v>40299</v>
      </c>
      <c r="H337" s="1">
        <v>316</v>
      </c>
    </row>
    <row r="338" spans="1:8" ht="12" customHeight="1">
      <c r="A338" s="241" t="s">
        <v>651</v>
      </c>
      <c r="B338" s="238"/>
      <c r="C338" s="60">
        <v>1355.1</v>
      </c>
      <c r="D338" s="54">
        <v>27</v>
      </c>
      <c r="E338" s="33" t="s">
        <v>1659</v>
      </c>
      <c r="F338" s="33"/>
      <c r="G338" s="34">
        <v>40299</v>
      </c>
      <c r="H338" s="1">
        <v>317</v>
      </c>
    </row>
    <row r="339" spans="1:8" ht="12" customHeight="1">
      <c r="A339" s="241" t="s">
        <v>654</v>
      </c>
      <c r="B339" s="238"/>
      <c r="C339" s="44">
        <v>850</v>
      </c>
      <c r="D339" s="54">
        <v>18</v>
      </c>
      <c r="E339" s="33" t="s">
        <v>1660</v>
      </c>
      <c r="F339" s="33"/>
      <c r="G339" s="34">
        <v>40299</v>
      </c>
      <c r="H339" s="1">
        <v>318</v>
      </c>
    </row>
    <row r="340" spans="1:8" ht="12" customHeight="1">
      <c r="A340" s="241" t="s">
        <v>657</v>
      </c>
      <c r="B340" s="238"/>
      <c r="C340" s="44">
        <v>851.2</v>
      </c>
      <c r="D340" s="54">
        <v>18</v>
      </c>
      <c r="E340" s="33" t="s">
        <v>1661</v>
      </c>
      <c r="F340" s="33"/>
      <c r="G340" s="34">
        <v>40299</v>
      </c>
      <c r="H340" s="1">
        <v>319</v>
      </c>
    </row>
    <row r="341" spans="1:8" ht="12" customHeight="1">
      <c r="A341" s="241" t="s">
        <v>659</v>
      </c>
      <c r="B341" s="238"/>
      <c r="C341" s="44">
        <v>393.5</v>
      </c>
      <c r="D341" s="54">
        <v>8</v>
      </c>
      <c r="E341" s="33" t="s">
        <v>1645</v>
      </c>
      <c r="F341" s="33"/>
      <c r="G341" s="34">
        <v>40299</v>
      </c>
      <c r="H341" s="1">
        <v>320</v>
      </c>
    </row>
    <row r="342" spans="1:8" ht="12" customHeight="1">
      <c r="A342" s="241" t="s">
        <v>661</v>
      </c>
      <c r="B342" s="238"/>
      <c r="C342" s="44">
        <v>885</v>
      </c>
      <c r="D342" s="54">
        <v>18</v>
      </c>
      <c r="E342" s="33" t="s">
        <v>1646</v>
      </c>
      <c r="F342" s="33"/>
      <c r="G342" s="34">
        <v>40299</v>
      </c>
      <c r="H342" s="1">
        <v>321</v>
      </c>
    </row>
    <row r="343" spans="1:8" ht="12" customHeight="1">
      <c r="A343" s="241" t="s">
        <v>663</v>
      </c>
      <c r="B343" s="238"/>
      <c r="C343" s="44">
        <v>880.3</v>
      </c>
      <c r="D343" s="54">
        <v>18</v>
      </c>
      <c r="E343" s="33" t="s">
        <v>1662</v>
      </c>
      <c r="F343" s="33"/>
      <c r="G343" s="34">
        <v>40299</v>
      </c>
      <c r="H343" s="1">
        <v>322</v>
      </c>
    </row>
    <row r="344" spans="1:8" ht="12" customHeight="1">
      <c r="A344" s="241" t="s">
        <v>665</v>
      </c>
      <c r="B344" s="238"/>
      <c r="C344" s="44">
        <v>1319.7</v>
      </c>
      <c r="D344" s="54">
        <v>27</v>
      </c>
      <c r="E344" s="33" t="s">
        <v>1663</v>
      </c>
      <c r="F344" s="33"/>
      <c r="G344" s="34">
        <v>40299</v>
      </c>
      <c r="H344" s="1">
        <v>323</v>
      </c>
    </row>
    <row r="345" spans="1:8" ht="12" customHeight="1">
      <c r="A345" s="241" t="s">
        <v>668</v>
      </c>
      <c r="B345" s="238"/>
      <c r="C345" s="44">
        <v>1333.9</v>
      </c>
      <c r="D345" s="54">
        <v>27</v>
      </c>
      <c r="E345" s="33" t="s">
        <v>1664</v>
      </c>
      <c r="F345" s="33"/>
      <c r="G345" s="34">
        <v>40299</v>
      </c>
      <c r="H345" s="1">
        <v>324</v>
      </c>
    </row>
    <row r="346" spans="1:8" ht="12" customHeight="1">
      <c r="A346" s="241" t="s">
        <v>671</v>
      </c>
      <c r="B346" s="238"/>
      <c r="C346" s="44">
        <v>946.8</v>
      </c>
      <c r="D346" s="54">
        <v>18</v>
      </c>
      <c r="E346" s="33" t="s">
        <v>1665</v>
      </c>
      <c r="F346" s="33"/>
      <c r="G346" s="34">
        <v>40299</v>
      </c>
      <c r="H346" s="1">
        <v>325</v>
      </c>
    </row>
    <row r="347" spans="1:8" ht="12" customHeight="1">
      <c r="A347" s="241" t="s">
        <v>673</v>
      </c>
      <c r="B347" s="238"/>
      <c r="C347" s="44">
        <v>1479.2</v>
      </c>
      <c r="D347" s="54">
        <v>27</v>
      </c>
      <c r="E347" s="33" t="s">
        <v>1666</v>
      </c>
      <c r="F347" s="33"/>
      <c r="G347" s="34">
        <v>40299</v>
      </c>
      <c r="H347" s="1">
        <v>326</v>
      </c>
    </row>
    <row r="348" spans="1:8" ht="12" customHeight="1">
      <c r="A348" s="241" t="s">
        <v>675</v>
      </c>
      <c r="B348" s="238"/>
      <c r="C348" s="44">
        <v>1297.4</v>
      </c>
      <c r="D348" s="54">
        <v>24</v>
      </c>
      <c r="E348" s="33" t="s">
        <v>1667</v>
      </c>
      <c r="F348" s="33"/>
      <c r="G348" s="34">
        <v>40299</v>
      </c>
      <c r="H348" s="1">
        <v>327</v>
      </c>
    </row>
    <row r="349" spans="1:8" ht="12" customHeight="1">
      <c r="A349" s="241" t="s">
        <v>677</v>
      </c>
      <c r="B349" s="238"/>
      <c r="C349" s="44">
        <v>1289.9</v>
      </c>
      <c r="D349" s="54">
        <v>24</v>
      </c>
      <c r="E349" s="33" t="s">
        <v>1668</v>
      </c>
      <c r="F349" s="33"/>
      <c r="G349" s="34">
        <v>40299</v>
      </c>
      <c r="H349" s="1">
        <v>328</v>
      </c>
    </row>
    <row r="350" spans="1:8" ht="12" customHeight="1">
      <c r="A350" s="241" t="s">
        <v>679</v>
      </c>
      <c r="B350" s="238"/>
      <c r="C350" s="44">
        <v>1439.2</v>
      </c>
      <c r="D350" s="54">
        <v>27</v>
      </c>
      <c r="E350" s="33" t="s">
        <v>1669</v>
      </c>
      <c r="F350" s="33"/>
      <c r="G350" s="34">
        <v>40299</v>
      </c>
      <c r="H350" s="1">
        <v>329</v>
      </c>
    </row>
    <row r="351" spans="1:8" ht="12" customHeight="1">
      <c r="A351" s="241" t="s">
        <v>682</v>
      </c>
      <c r="B351" s="238"/>
      <c r="C351" s="44">
        <v>795.9</v>
      </c>
      <c r="D351" s="54">
        <v>16</v>
      </c>
      <c r="E351" s="33" t="s">
        <v>1670</v>
      </c>
      <c r="F351" s="33"/>
      <c r="G351" s="34">
        <v>40299</v>
      </c>
      <c r="H351" s="1">
        <v>330</v>
      </c>
    </row>
    <row r="352" spans="1:8" ht="12" customHeight="1">
      <c r="A352" s="241" t="s">
        <v>684</v>
      </c>
      <c r="B352" s="238"/>
      <c r="C352" s="44">
        <v>639.4</v>
      </c>
      <c r="D352" s="54">
        <v>12</v>
      </c>
      <c r="E352" s="33" t="s">
        <v>1671</v>
      </c>
      <c r="F352" s="33"/>
      <c r="G352" s="34">
        <v>40299</v>
      </c>
      <c r="H352" s="1">
        <v>331</v>
      </c>
    </row>
    <row r="353" spans="1:8" ht="12" customHeight="1">
      <c r="A353" s="241" t="s">
        <v>686</v>
      </c>
      <c r="B353" s="238"/>
      <c r="C353" s="44">
        <v>397.5</v>
      </c>
      <c r="D353" s="54">
        <v>8</v>
      </c>
      <c r="E353" s="33" t="s">
        <v>1647</v>
      </c>
      <c r="F353" s="33"/>
      <c r="G353" s="34">
        <v>40299</v>
      </c>
      <c r="H353" s="1">
        <v>332</v>
      </c>
    </row>
    <row r="354" spans="1:8" ht="12" customHeight="1">
      <c r="A354" s="241" t="s">
        <v>688</v>
      </c>
      <c r="B354" s="238"/>
      <c r="C354" s="44">
        <v>576.7</v>
      </c>
      <c r="D354" s="54">
        <v>12</v>
      </c>
      <c r="E354" s="33" t="s">
        <v>1648</v>
      </c>
      <c r="F354" s="33"/>
      <c r="G354" s="34">
        <v>40299</v>
      </c>
      <c r="H354" s="1">
        <v>333</v>
      </c>
    </row>
    <row r="355" spans="1:8" ht="12" customHeight="1">
      <c r="A355" s="241" t="s">
        <v>690</v>
      </c>
      <c r="B355" s="238"/>
      <c r="C355" s="44">
        <v>650</v>
      </c>
      <c r="D355" s="54">
        <v>12</v>
      </c>
      <c r="E355" s="33" t="s">
        <v>1680</v>
      </c>
      <c r="F355" s="33"/>
      <c r="G355" s="34">
        <v>41365</v>
      </c>
      <c r="H355" s="1">
        <v>334</v>
      </c>
    </row>
    <row r="356" spans="1:8" ht="12" customHeight="1">
      <c r="A356" s="245" t="s">
        <v>692</v>
      </c>
      <c r="B356" s="244"/>
      <c r="C356" s="44">
        <v>586.1</v>
      </c>
      <c r="D356" s="52">
        <v>12</v>
      </c>
      <c r="E356" s="33" t="s">
        <v>1649</v>
      </c>
      <c r="F356" s="33"/>
      <c r="G356" s="34">
        <v>40299</v>
      </c>
      <c r="H356" s="1">
        <v>335</v>
      </c>
    </row>
    <row r="357" spans="1:8" ht="12" customHeight="1">
      <c r="A357" s="360" t="s">
        <v>694</v>
      </c>
      <c r="B357" s="367"/>
      <c r="C357" s="42">
        <v>870.7</v>
      </c>
      <c r="D357" s="16">
        <v>18</v>
      </c>
      <c r="E357" s="33" t="s">
        <v>1650</v>
      </c>
      <c r="F357" s="33"/>
      <c r="G357" s="34">
        <v>40299</v>
      </c>
      <c r="H357" s="1">
        <v>336</v>
      </c>
    </row>
    <row r="358" spans="1:8" ht="12" customHeight="1">
      <c r="A358" s="360" t="s">
        <v>697</v>
      </c>
      <c r="B358" s="367"/>
      <c r="C358" s="42">
        <v>880.3</v>
      </c>
      <c r="D358" s="16">
        <v>18</v>
      </c>
      <c r="E358" s="33" t="s">
        <v>1651</v>
      </c>
      <c r="F358" s="33"/>
      <c r="G358" s="34">
        <v>40299</v>
      </c>
      <c r="H358" s="1">
        <v>337</v>
      </c>
    </row>
    <row r="359" spans="1:8" ht="12" customHeight="1">
      <c r="A359" s="360" t="s">
        <v>698</v>
      </c>
      <c r="B359" s="367"/>
      <c r="C359" s="42">
        <v>571.6</v>
      </c>
      <c r="D359" s="16">
        <v>12</v>
      </c>
      <c r="E359" s="33" t="s">
        <v>1652</v>
      </c>
      <c r="F359" s="33"/>
      <c r="G359" s="34">
        <v>40299</v>
      </c>
      <c r="H359" s="1">
        <v>338</v>
      </c>
    </row>
    <row r="360" spans="1:8" ht="12" customHeight="1">
      <c r="A360" s="360" t="s">
        <v>700</v>
      </c>
      <c r="B360" s="367"/>
      <c r="C360" s="42">
        <v>852.8</v>
      </c>
      <c r="D360" s="16">
        <v>18</v>
      </c>
      <c r="E360" s="33" t="s">
        <v>1653</v>
      </c>
      <c r="F360" s="33"/>
      <c r="G360" s="34">
        <v>40299</v>
      </c>
      <c r="H360" s="1">
        <v>339</v>
      </c>
    </row>
    <row r="361" spans="1:8" ht="12" customHeight="1">
      <c r="A361" s="360" t="s">
        <v>702</v>
      </c>
      <c r="B361" s="367"/>
      <c r="C361" s="42">
        <v>854.5</v>
      </c>
      <c r="D361" s="16">
        <v>18</v>
      </c>
      <c r="E361" s="33" t="s">
        <v>1654</v>
      </c>
      <c r="F361" s="33"/>
      <c r="G361" s="34">
        <v>40299</v>
      </c>
      <c r="H361" s="1">
        <v>340</v>
      </c>
    </row>
    <row r="362" spans="1:7" ht="12.75" customHeight="1">
      <c r="A362" s="208" t="s">
        <v>1269</v>
      </c>
      <c r="B362" s="367"/>
      <c r="C362" s="37">
        <f>SUM(C325:C361)</f>
        <v>27191.600000000002</v>
      </c>
      <c r="D362" s="37">
        <f>SUM(D325:D361)</f>
        <v>538</v>
      </c>
      <c r="E362" s="33"/>
      <c r="F362" s="33"/>
      <c r="G362" s="34"/>
    </row>
    <row r="363" spans="1:7" ht="15" customHeight="1">
      <c r="A363" s="81" t="s">
        <v>706</v>
      </c>
      <c r="B363" s="79"/>
      <c r="C363" s="79"/>
      <c r="D363" s="79"/>
      <c r="E363" s="79"/>
      <c r="F363" s="79"/>
      <c r="G363" s="80"/>
    </row>
    <row r="364" spans="1:8" ht="36" customHeight="1">
      <c r="A364" s="366" t="s">
        <v>707</v>
      </c>
      <c r="B364" s="367"/>
      <c r="C364" s="45">
        <v>190.5</v>
      </c>
      <c r="D364" s="16">
        <v>4</v>
      </c>
      <c r="E364" s="33"/>
      <c r="F364" s="33" t="s">
        <v>1549</v>
      </c>
      <c r="G364" s="34">
        <v>40299</v>
      </c>
      <c r="H364" s="1">
        <v>341</v>
      </c>
    </row>
    <row r="365" spans="1:8" ht="25.5" customHeight="1">
      <c r="A365" s="366" t="s">
        <v>709</v>
      </c>
      <c r="B365" s="367"/>
      <c r="C365" s="45">
        <v>194.6</v>
      </c>
      <c r="D365" s="16">
        <v>7</v>
      </c>
      <c r="E365" s="33"/>
      <c r="F365" s="33" t="s">
        <v>1549</v>
      </c>
      <c r="G365" s="34">
        <v>40299</v>
      </c>
      <c r="H365" s="1">
        <v>342</v>
      </c>
    </row>
    <row r="366" spans="1:8" ht="37.5" customHeight="1">
      <c r="A366" s="366" t="s">
        <v>1217</v>
      </c>
      <c r="B366" s="367"/>
      <c r="C366" s="45">
        <v>106.55</v>
      </c>
      <c r="D366" s="16">
        <v>3</v>
      </c>
      <c r="E366" s="33"/>
      <c r="F366" s="33" t="s">
        <v>1549</v>
      </c>
      <c r="G366" s="34">
        <v>40299</v>
      </c>
      <c r="H366" s="1">
        <v>343</v>
      </c>
    </row>
    <row r="367" spans="1:8" ht="25.5" customHeight="1">
      <c r="A367" s="366" t="s">
        <v>712</v>
      </c>
      <c r="B367" s="367"/>
      <c r="C367" s="45">
        <v>487.9</v>
      </c>
      <c r="D367" s="16">
        <v>12</v>
      </c>
      <c r="E367" s="33"/>
      <c r="F367" s="33" t="s">
        <v>1549</v>
      </c>
      <c r="G367" s="34">
        <v>40299</v>
      </c>
      <c r="H367" s="1">
        <v>344</v>
      </c>
    </row>
    <row r="368" spans="1:8" ht="25.5" customHeight="1">
      <c r="A368" s="366" t="s">
        <v>714</v>
      </c>
      <c r="B368" s="367"/>
      <c r="C368" s="45">
        <v>627.1</v>
      </c>
      <c r="D368" s="16">
        <v>12</v>
      </c>
      <c r="E368" s="33"/>
      <c r="F368" s="33" t="s">
        <v>1549</v>
      </c>
      <c r="G368" s="34">
        <v>40299</v>
      </c>
      <c r="H368" s="1">
        <v>345</v>
      </c>
    </row>
    <row r="369" spans="1:8" ht="24" customHeight="1">
      <c r="A369" s="366" t="s">
        <v>716</v>
      </c>
      <c r="B369" s="367"/>
      <c r="C369" s="45">
        <v>135.8</v>
      </c>
      <c r="D369" s="16">
        <v>2</v>
      </c>
      <c r="E369" s="33" t="s">
        <v>1547</v>
      </c>
      <c r="F369" s="33"/>
      <c r="G369" s="34">
        <v>40299</v>
      </c>
      <c r="H369" s="1">
        <v>346</v>
      </c>
    </row>
    <row r="370" spans="1:8" ht="23.25" customHeight="1">
      <c r="A370" s="366" t="s">
        <v>718</v>
      </c>
      <c r="B370" s="367"/>
      <c r="C370" s="45">
        <v>121.3</v>
      </c>
      <c r="D370" s="16">
        <v>5</v>
      </c>
      <c r="E370" s="33" t="s">
        <v>1548</v>
      </c>
      <c r="F370" s="33"/>
      <c r="G370" s="34">
        <v>40299</v>
      </c>
      <c r="H370" s="1">
        <v>347</v>
      </c>
    </row>
    <row r="371" spans="1:8" ht="23.25" customHeight="1">
      <c r="A371" s="366" t="s">
        <v>720</v>
      </c>
      <c r="B371" s="367"/>
      <c r="C371" s="45">
        <v>363.1</v>
      </c>
      <c r="D371" s="16">
        <v>8</v>
      </c>
      <c r="E371" s="33"/>
      <c r="F371" s="33" t="s">
        <v>1549</v>
      </c>
      <c r="G371" s="34">
        <v>40299</v>
      </c>
      <c r="H371" s="1">
        <v>348</v>
      </c>
    </row>
    <row r="372" spans="1:8" ht="22.5" customHeight="1">
      <c r="A372" s="366" t="s">
        <v>722</v>
      </c>
      <c r="B372" s="367"/>
      <c r="C372" s="45">
        <v>372.6</v>
      </c>
      <c r="D372" s="16">
        <v>8</v>
      </c>
      <c r="E372" s="33" t="s">
        <v>1550</v>
      </c>
      <c r="F372" s="33"/>
      <c r="G372" s="34">
        <v>40299</v>
      </c>
      <c r="H372" s="1">
        <v>349</v>
      </c>
    </row>
    <row r="373" spans="1:8" ht="26.25" customHeight="1">
      <c r="A373" s="366" t="s">
        <v>724</v>
      </c>
      <c r="B373" s="367"/>
      <c r="C373" s="45">
        <v>382.9</v>
      </c>
      <c r="D373" s="16">
        <v>8</v>
      </c>
      <c r="E373" s="33"/>
      <c r="F373" s="33" t="s">
        <v>1549</v>
      </c>
      <c r="G373" s="34">
        <v>40299</v>
      </c>
      <c r="H373" s="1">
        <v>350</v>
      </c>
    </row>
    <row r="374" spans="1:8" ht="24" customHeight="1">
      <c r="A374" s="366" t="s">
        <v>726</v>
      </c>
      <c r="B374" s="367"/>
      <c r="C374" s="45">
        <v>370.9</v>
      </c>
      <c r="D374" s="16">
        <v>8</v>
      </c>
      <c r="E374" s="33"/>
      <c r="F374" s="33" t="s">
        <v>1549</v>
      </c>
      <c r="G374" s="34">
        <v>40299</v>
      </c>
      <c r="H374" s="1">
        <v>351</v>
      </c>
    </row>
    <row r="375" spans="1:8" ht="26.25" customHeight="1">
      <c r="A375" s="366" t="s">
        <v>728</v>
      </c>
      <c r="B375" s="367"/>
      <c r="C375" s="45">
        <v>370.1</v>
      </c>
      <c r="D375" s="16">
        <v>8</v>
      </c>
      <c r="E375" s="33"/>
      <c r="F375" s="33" t="s">
        <v>1549</v>
      </c>
      <c r="G375" s="34">
        <v>40299</v>
      </c>
      <c r="H375" s="1">
        <v>352</v>
      </c>
    </row>
    <row r="376" spans="1:8" ht="24.75" customHeight="1">
      <c r="A376" s="366" t="s">
        <v>730</v>
      </c>
      <c r="B376" s="367"/>
      <c r="C376" s="50">
        <v>552.6</v>
      </c>
      <c r="D376" s="16">
        <v>12</v>
      </c>
      <c r="E376" s="33"/>
      <c r="F376" s="33" t="s">
        <v>1549</v>
      </c>
      <c r="G376" s="34">
        <v>40299</v>
      </c>
      <c r="H376" s="1">
        <v>353</v>
      </c>
    </row>
    <row r="377" spans="1:8" ht="12" customHeight="1">
      <c r="A377" s="366" t="s">
        <v>732</v>
      </c>
      <c r="B377" s="367"/>
      <c r="C377" s="45">
        <v>827.3</v>
      </c>
      <c r="D377" s="16">
        <v>18</v>
      </c>
      <c r="E377" s="33" t="s">
        <v>1551</v>
      </c>
      <c r="F377" s="33"/>
      <c r="G377" s="34">
        <v>40299</v>
      </c>
      <c r="H377" s="1">
        <v>354</v>
      </c>
    </row>
    <row r="378" spans="1:8" ht="23.25" customHeight="1">
      <c r="A378" s="366" t="s">
        <v>734</v>
      </c>
      <c r="B378" s="367"/>
      <c r="C378" s="45">
        <v>1912.7</v>
      </c>
      <c r="D378" s="16">
        <v>36</v>
      </c>
      <c r="E378" s="33"/>
      <c r="F378" s="33" t="s">
        <v>1549</v>
      </c>
      <c r="G378" s="34">
        <v>40299</v>
      </c>
      <c r="H378" s="1">
        <v>355</v>
      </c>
    </row>
    <row r="379" spans="1:8" ht="24.75" customHeight="1">
      <c r="A379" s="366" t="s">
        <v>736</v>
      </c>
      <c r="B379" s="367"/>
      <c r="C379" s="45">
        <v>1885.8</v>
      </c>
      <c r="D379" s="16">
        <v>36</v>
      </c>
      <c r="E379" s="33"/>
      <c r="F379" s="33" t="s">
        <v>1549</v>
      </c>
      <c r="G379" s="34">
        <v>40299</v>
      </c>
      <c r="H379" s="1">
        <v>356</v>
      </c>
    </row>
    <row r="380" spans="1:8" ht="27" customHeight="1">
      <c r="A380" s="366" t="s">
        <v>738</v>
      </c>
      <c r="B380" s="367"/>
      <c r="C380" s="45">
        <v>1320.1</v>
      </c>
      <c r="D380" s="16">
        <v>27</v>
      </c>
      <c r="E380" s="33"/>
      <c r="F380" s="33" t="s">
        <v>1549</v>
      </c>
      <c r="G380" s="34">
        <v>40299</v>
      </c>
      <c r="H380" s="1">
        <v>357</v>
      </c>
    </row>
    <row r="381" spans="1:8" ht="22.5" customHeight="1">
      <c r="A381" s="366" t="s">
        <v>740</v>
      </c>
      <c r="B381" s="367"/>
      <c r="C381" s="45">
        <v>75.8</v>
      </c>
      <c r="D381" s="16">
        <v>1</v>
      </c>
      <c r="E381" s="33" t="s">
        <v>1552</v>
      </c>
      <c r="F381" s="33"/>
      <c r="G381" s="34">
        <v>40299</v>
      </c>
      <c r="H381" s="1">
        <v>358</v>
      </c>
    </row>
    <row r="382" spans="1:8" ht="22.5" customHeight="1">
      <c r="A382" s="366" t="s">
        <v>742</v>
      </c>
      <c r="B382" s="367"/>
      <c r="C382" s="45">
        <v>1599.3</v>
      </c>
      <c r="D382" s="16">
        <v>27</v>
      </c>
      <c r="E382" s="33" t="s">
        <v>1553</v>
      </c>
      <c r="F382" s="33"/>
      <c r="G382" s="34">
        <v>40299</v>
      </c>
      <c r="H382" s="1">
        <v>359</v>
      </c>
    </row>
    <row r="383" spans="1:8" ht="23.25" customHeight="1">
      <c r="A383" s="366" t="s">
        <v>744</v>
      </c>
      <c r="B383" s="367"/>
      <c r="C383" s="45">
        <v>1587.81</v>
      </c>
      <c r="D383" s="16">
        <v>27</v>
      </c>
      <c r="E383" s="33" t="s">
        <v>1554</v>
      </c>
      <c r="F383" s="33"/>
      <c r="G383" s="34">
        <v>40299</v>
      </c>
      <c r="H383" s="1">
        <v>360</v>
      </c>
    </row>
    <row r="384" spans="1:8" ht="23.25" customHeight="1">
      <c r="A384" s="366" t="s">
        <v>748</v>
      </c>
      <c r="B384" s="367"/>
      <c r="C384" s="45">
        <v>3401.3</v>
      </c>
      <c r="D384" s="16">
        <v>70</v>
      </c>
      <c r="E384" s="33" t="s">
        <v>1555</v>
      </c>
      <c r="F384" s="33"/>
      <c r="G384" s="34">
        <v>40299</v>
      </c>
      <c r="H384" s="1">
        <v>361</v>
      </c>
    </row>
    <row r="385" spans="1:8" ht="12" customHeight="1">
      <c r="A385" s="366" t="s">
        <v>752</v>
      </c>
      <c r="B385" s="367"/>
      <c r="C385" s="45">
        <v>384.5</v>
      </c>
      <c r="D385" s="16">
        <v>8</v>
      </c>
      <c r="E385" s="33" t="s">
        <v>1556</v>
      </c>
      <c r="F385" s="33"/>
      <c r="G385" s="34">
        <v>40299</v>
      </c>
      <c r="H385" s="1">
        <v>362</v>
      </c>
    </row>
    <row r="386" spans="1:7" ht="13.5" customHeight="1">
      <c r="A386" s="355" t="s">
        <v>1269</v>
      </c>
      <c r="B386" s="367"/>
      <c r="C386" s="5">
        <f>SUM(C364:C385)</f>
        <v>17270.559999999998</v>
      </c>
      <c r="D386" s="5">
        <f>SUM(D364:D385)</f>
        <v>347</v>
      </c>
      <c r="E386" s="33"/>
      <c r="F386" s="33"/>
      <c r="G386" s="34"/>
    </row>
    <row r="387" spans="1:7" ht="13.5" customHeight="1">
      <c r="A387" s="78" t="s">
        <v>757</v>
      </c>
      <c r="B387" s="79"/>
      <c r="C387" s="79"/>
      <c r="D387" s="79"/>
      <c r="E387" s="79"/>
      <c r="F387" s="79"/>
      <c r="G387" s="80"/>
    </row>
    <row r="388" spans="1:8" ht="12" customHeight="1">
      <c r="A388" s="360" t="s">
        <v>758</v>
      </c>
      <c r="B388" s="367"/>
      <c r="C388" s="43">
        <v>46</v>
      </c>
      <c r="D388" s="16">
        <v>1</v>
      </c>
      <c r="E388" s="33" t="s">
        <v>1557</v>
      </c>
      <c r="F388" s="33"/>
      <c r="G388" s="34">
        <v>40299</v>
      </c>
      <c r="H388" s="1">
        <v>363</v>
      </c>
    </row>
    <row r="389" spans="1:8" ht="12" customHeight="1">
      <c r="A389" s="360" t="s">
        <v>759</v>
      </c>
      <c r="B389" s="367"/>
      <c r="C389" s="42">
        <v>119.2</v>
      </c>
      <c r="D389" s="16">
        <v>2</v>
      </c>
      <c r="E389" s="33" t="s">
        <v>1558</v>
      </c>
      <c r="F389" s="33"/>
      <c r="G389" s="34">
        <v>40299</v>
      </c>
      <c r="H389" s="1">
        <v>364</v>
      </c>
    </row>
    <row r="390" spans="1:8" ht="12" customHeight="1">
      <c r="A390" s="360" t="s">
        <v>761</v>
      </c>
      <c r="B390" s="367"/>
      <c r="C390" s="42">
        <v>135.3</v>
      </c>
      <c r="D390" s="16">
        <v>2</v>
      </c>
      <c r="E390" s="33" t="s">
        <v>1562</v>
      </c>
      <c r="F390" s="33"/>
      <c r="G390" s="34">
        <v>40299</v>
      </c>
      <c r="H390" s="1">
        <v>365</v>
      </c>
    </row>
    <row r="391" spans="1:8" ht="12" customHeight="1">
      <c r="A391" s="360" t="s">
        <v>763</v>
      </c>
      <c r="B391" s="367"/>
      <c r="C391" s="42">
        <v>135.3</v>
      </c>
      <c r="D391" s="16">
        <v>2</v>
      </c>
      <c r="E391" s="33" t="s">
        <v>1563</v>
      </c>
      <c r="F391" s="33"/>
      <c r="G391" s="34">
        <v>40299</v>
      </c>
      <c r="H391" s="1">
        <v>366</v>
      </c>
    </row>
    <row r="392" spans="1:8" ht="12" customHeight="1">
      <c r="A392" s="360" t="s">
        <v>764</v>
      </c>
      <c r="B392" s="367"/>
      <c r="C392" s="42">
        <v>136.1</v>
      </c>
      <c r="D392" s="16">
        <v>1</v>
      </c>
      <c r="E392" s="33" t="s">
        <v>1564</v>
      </c>
      <c r="F392" s="33"/>
      <c r="G392" s="34">
        <v>40299</v>
      </c>
      <c r="H392" s="1">
        <v>367</v>
      </c>
    </row>
    <row r="393" spans="1:8" ht="12" customHeight="1">
      <c r="A393" s="360" t="s">
        <v>766</v>
      </c>
      <c r="B393" s="367"/>
      <c r="C393" s="42">
        <v>134.7</v>
      </c>
      <c r="D393" s="16">
        <v>2</v>
      </c>
      <c r="E393" s="33" t="s">
        <v>1559</v>
      </c>
      <c r="F393" s="33"/>
      <c r="G393" s="34">
        <v>40299</v>
      </c>
      <c r="H393" s="1">
        <v>368</v>
      </c>
    </row>
    <row r="394" spans="1:8" ht="12" customHeight="1">
      <c r="A394" s="360" t="s">
        <v>768</v>
      </c>
      <c r="B394" s="367"/>
      <c r="C394" s="42">
        <v>136.1</v>
      </c>
      <c r="D394" s="55">
        <v>2</v>
      </c>
      <c r="E394" s="33" t="s">
        <v>1560</v>
      </c>
      <c r="F394" s="33"/>
      <c r="G394" s="34">
        <v>40299</v>
      </c>
      <c r="H394" s="1">
        <v>369</v>
      </c>
    </row>
    <row r="395" spans="1:8" ht="12" customHeight="1">
      <c r="A395" s="239" t="s">
        <v>769</v>
      </c>
      <c r="B395" s="240"/>
      <c r="C395" s="44">
        <v>135.9</v>
      </c>
      <c r="D395" s="54">
        <v>2</v>
      </c>
      <c r="E395" s="33" t="s">
        <v>1561</v>
      </c>
      <c r="F395" s="33"/>
      <c r="G395" s="34">
        <v>40299</v>
      </c>
      <c r="H395" s="1">
        <v>370</v>
      </c>
    </row>
    <row r="396" spans="1:8" ht="12" customHeight="1">
      <c r="A396" s="241" t="s">
        <v>771</v>
      </c>
      <c r="B396" s="238"/>
      <c r="C396" s="44">
        <v>157.87</v>
      </c>
      <c r="D396" s="54">
        <v>4</v>
      </c>
      <c r="E396" s="33" t="s">
        <v>1565</v>
      </c>
      <c r="F396" s="33"/>
      <c r="G396" s="34">
        <v>40299</v>
      </c>
      <c r="H396" s="1">
        <v>371</v>
      </c>
    </row>
    <row r="397" spans="1:8" ht="22.5" customHeight="1">
      <c r="A397" s="241" t="s">
        <v>773</v>
      </c>
      <c r="B397" s="238"/>
      <c r="C397" s="44">
        <v>83.9</v>
      </c>
      <c r="D397" s="54">
        <v>2</v>
      </c>
      <c r="E397" s="33" t="s">
        <v>1569</v>
      </c>
      <c r="F397" s="33"/>
      <c r="G397" s="34">
        <v>40299</v>
      </c>
      <c r="H397" s="1">
        <v>372</v>
      </c>
    </row>
    <row r="398" spans="1:8" ht="22.5" customHeight="1">
      <c r="A398" s="241" t="s">
        <v>775</v>
      </c>
      <c r="B398" s="238"/>
      <c r="C398" s="44">
        <v>77.6</v>
      </c>
      <c r="D398" s="54">
        <v>2</v>
      </c>
      <c r="E398" s="33" t="s">
        <v>1566</v>
      </c>
      <c r="F398" s="33"/>
      <c r="G398" s="34">
        <v>40299</v>
      </c>
      <c r="H398" s="1">
        <v>373</v>
      </c>
    </row>
    <row r="399" spans="1:8" ht="22.5" customHeight="1">
      <c r="A399" s="241" t="s">
        <v>777</v>
      </c>
      <c r="B399" s="238"/>
      <c r="C399" s="44">
        <v>121.2</v>
      </c>
      <c r="D399" s="54">
        <v>4</v>
      </c>
      <c r="E399" s="33" t="s">
        <v>1567</v>
      </c>
      <c r="F399" s="33"/>
      <c r="G399" s="34">
        <v>40299</v>
      </c>
      <c r="H399" s="1">
        <v>374</v>
      </c>
    </row>
    <row r="400" spans="1:8" ht="22.5" customHeight="1">
      <c r="A400" s="241" t="s">
        <v>779</v>
      </c>
      <c r="B400" s="238"/>
      <c r="C400" s="44">
        <v>124.7</v>
      </c>
      <c r="D400" s="54">
        <v>4</v>
      </c>
      <c r="E400" s="33" t="s">
        <v>1568</v>
      </c>
      <c r="F400" s="33"/>
      <c r="G400" s="34">
        <v>40299</v>
      </c>
      <c r="H400" s="1">
        <v>375</v>
      </c>
    </row>
    <row r="401" spans="1:8" ht="12" customHeight="1">
      <c r="A401" s="241" t="s">
        <v>781</v>
      </c>
      <c r="B401" s="238"/>
      <c r="C401" s="44">
        <v>48.3</v>
      </c>
      <c r="D401" s="54">
        <v>1</v>
      </c>
      <c r="E401" s="33" t="s">
        <v>1570</v>
      </c>
      <c r="F401" s="33"/>
      <c r="G401" s="34">
        <v>40299</v>
      </c>
      <c r="H401" s="1">
        <v>376</v>
      </c>
    </row>
    <row r="402" spans="1:8" ht="22.5" customHeight="1">
      <c r="A402" s="241" t="s">
        <v>783</v>
      </c>
      <c r="B402" s="238"/>
      <c r="C402" s="44">
        <v>99.4</v>
      </c>
      <c r="D402" s="54">
        <v>3</v>
      </c>
      <c r="E402" s="33" t="s">
        <v>1572</v>
      </c>
      <c r="F402" s="33"/>
      <c r="G402" s="34">
        <v>40299</v>
      </c>
      <c r="H402" s="1">
        <v>377</v>
      </c>
    </row>
    <row r="403" spans="1:8" ht="22.5" customHeight="1">
      <c r="A403" s="241" t="s">
        <v>785</v>
      </c>
      <c r="B403" s="238"/>
      <c r="C403" s="44">
        <v>73</v>
      </c>
      <c r="D403" s="54">
        <v>2</v>
      </c>
      <c r="E403" s="33" t="s">
        <v>1573</v>
      </c>
      <c r="F403" s="33"/>
      <c r="G403" s="34">
        <v>40299</v>
      </c>
      <c r="H403" s="1">
        <v>378</v>
      </c>
    </row>
    <row r="404" spans="1:8" ht="22.5" customHeight="1">
      <c r="A404" s="241" t="s">
        <v>786</v>
      </c>
      <c r="B404" s="238"/>
      <c r="C404" s="44">
        <v>75.5</v>
      </c>
      <c r="D404" s="54">
        <v>2</v>
      </c>
      <c r="E404" s="33" t="s">
        <v>1574</v>
      </c>
      <c r="F404" s="33"/>
      <c r="G404" s="34">
        <v>40299</v>
      </c>
      <c r="H404" s="1">
        <v>379</v>
      </c>
    </row>
    <row r="405" spans="1:8" ht="12" customHeight="1">
      <c r="A405" s="241" t="s">
        <v>788</v>
      </c>
      <c r="B405" s="238"/>
      <c r="C405" s="44">
        <v>50.8</v>
      </c>
      <c r="D405" s="54">
        <v>1</v>
      </c>
      <c r="E405" s="33" t="s">
        <v>1571</v>
      </c>
      <c r="F405" s="33"/>
      <c r="G405" s="34">
        <v>40299</v>
      </c>
      <c r="H405" s="1">
        <v>380</v>
      </c>
    </row>
    <row r="406" spans="1:8" ht="22.5" customHeight="1">
      <c r="A406" s="245" t="s">
        <v>790</v>
      </c>
      <c r="B406" s="244"/>
      <c r="C406" s="44">
        <v>29.2</v>
      </c>
      <c r="D406" s="52">
        <v>1</v>
      </c>
      <c r="E406" s="33" t="s">
        <v>1575</v>
      </c>
      <c r="F406" s="33"/>
      <c r="G406" s="34">
        <v>40299</v>
      </c>
      <c r="H406" s="1">
        <v>381</v>
      </c>
    </row>
    <row r="407" spans="1:8" ht="22.5" customHeight="1">
      <c r="A407" s="360" t="s">
        <v>792</v>
      </c>
      <c r="B407" s="367"/>
      <c r="C407" s="42">
        <v>126.8</v>
      </c>
      <c r="D407" s="16">
        <v>4</v>
      </c>
      <c r="E407" s="33" t="s">
        <v>1576</v>
      </c>
      <c r="F407" s="33"/>
      <c r="G407" s="34">
        <v>40299</v>
      </c>
      <c r="H407" s="1">
        <v>382</v>
      </c>
    </row>
    <row r="408" spans="1:8" ht="22.5" customHeight="1">
      <c r="A408" s="360" t="s">
        <v>794</v>
      </c>
      <c r="B408" s="367"/>
      <c r="C408" s="42">
        <v>123.3</v>
      </c>
      <c r="D408" s="16">
        <v>4</v>
      </c>
      <c r="E408" s="33" t="s">
        <v>1577</v>
      </c>
      <c r="F408" s="33"/>
      <c r="G408" s="34">
        <v>40299</v>
      </c>
      <c r="H408" s="1">
        <v>383</v>
      </c>
    </row>
    <row r="409" spans="1:8" ht="12" customHeight="1">
      <c r="A409" s="360" t="s">
        <v>796</v>
      </c>
      <c r="B409" s="367"/>
      <c r="C409" s="42">
        <v>854.4</v>
      </c>
      <c r="D409" s="16">
        <v>18</v>
      </c>
      <c r="E409" s="33" t="s">
        <v>1578</v>
      </c>
      <c r="F409" s="33"/>
      <c r="G409" s="34">
        <v>40299</v>
      </c>
      <c r="H409" s="1">
        <v>384</v>
      </c>
    </row>
    <row r="410" spans="1:8" ht="12" customHeight="1">
      <c r="A410" s="360" t="s">
        <v>798</v>
      </c>
      <c r="B410" s="367"/>
      <c r="C410" s="42">
        <v>858.9</v>
      </c>
      <c r="D410" s="16">
        <v>18</v>
      </c>
      <c r="E410" s="33" t="s">
        <v>1579</v>
      </c>
      <c r="F410" s="33"/>
      <c r="G410" s="34">
        <v>40299</v>
      </c>
      <c r="H410" s="1">
        <v>385</v>
      </c>
    </row>
    <row r="411" spans="1:8" ht="12" customHeight="1">
      <c r="A411" s="360" t="s">
        <v>800</v>
      </c>
      <c r="B411" s="367"/>
      <c r="C411" s="42">
        <v>851.9</v>
      </c>
      <c r="D411" s="16">
        <v>18</v>
      </c>
      <c r="E411" s="33" t="s">
        <v>1580</v>
      </c>
      <c r="F411" s="33"/>
      <c r="G411" s="34">
        <v>40299</v>
      </c>
      <c r="H411" s="1">
        <v>386</v>
      </c>
    </row>
    <row r="412" spans="1:8" ht="12" customHeight="1">
      <c r="A412" s="360" t="s">
        <v>802</v>
      </c>
      <c r="B412" s="367"/>
      <c r="C412" s="42">
        <v>856.3</v>
      </c>
      <c r="D412" s="16">
        <v>18</v>
      </c>
      <c r="E412" s="33" t="s">
        <v>1581</v>
      </c>
      <c r="F412" s="33"/>
      <c r="G412" s="34">
        <v>40299</v>
      </c>
      <c r="H412" s="1">
        <v>387</v>
      </c>
    </row>
    <row r="413" spans="1:8" ht="23.25" customHeight="1">
      <c r="A413" s="360" t="s">
        <v>804</v>
      </c>
      <c r="B413" s="367"/>
      <c r="C413" s="43">
        <v>135.8</v>
      </c>
      <c r="D413" s="16">
        <v>2</v>
      </c>
      <c r="E413" s="33" t="s">
        <v>1582</v>
      </c>
      <c r="F413" s="33"/>
      <c r="G413" s="34">
        <v>40299</v>
      </c>
      <c r="H413" s="1">
        <v>388</v>
      </c>
    </row>
    <row r="414" spans="1:8" ht="23.25" customHeight="1">
      <c r="A414" s="360" t="s">
        <v>805</v>
      </c>
      <c r="B414" s="367"/>
      <c r="C414" s="42">
        <v>135.7</v>
      </c>
      <c r="D414" s="16">
        <v>2</v>
      </c>
      <c r="E414" s="33" t="s">
        <v>1583</v>
      </c>
      <c r="F414" s="33"/>
      <c r="G414" s="34">
        <v>40299</v>
      </c>
      <c r="H414" s="1">
        <v>389</v>
      </c>
    </row>
    <row r="415" spans="1:7" ht="14.25" customHeight="1">
      <c r="A415" s="208" t="s">
        <v>1269</v>
      </c>
      <c r="B415" s="367"/>
      <c r="C415" s="37">
        <f>SUM(C388:C414)</f>
        <v>5863.17</v>
      </c>
      <c r="D415" s="37">
        <f>SUM(D388:D414)</f>
        <v>124</v>
      </c>
      <c r="E415" s="33"/>
      <c r="F415" s="33"/>
      <c r="G415" s="34"/>
    </row>
    <row r="416" spans="1:7" ht="13.5" customHeight="1">
      <c r="A416" s="81" t="s">
        <v>808</v>
      </c>
      <c r="B416" s="79"/>
      <c r="C416" s="79"/>
      <c r="D416" s="79"/>
      <c r="E416" s="79"/>
      <c r="F416" s="79"/>
      <c r="G416" s="80"/>
    </row>
    <row r="417" spans="1:8" ht="23.25" customHeight="1">
      <c r="A417" s="366" t="s">
        <v>1759</v>
      </c>
      <c r="B417" s="367"/>
      <c r="C417" s="45">
        <v>18</v>
      </c>
      <c r="D417" s="16">
        <v>1</v>
      </c>
      <c r="E417" s="33" t="s">
        <v>1584</v>
      </c>
      <c r="F417" s="33"/>
      <c r="G417" s="34">
        <v>40299</v>
      </c>
      <c r="H417" s="1">
        <v>390</v>
      </c>
    </row>
    <row r="418" spans="1:8" ht="24.75" customHeight="1">
      <c r="A418" s="366" t="s">
        <v>1758</v>
      </c>
      <c r="B418" s="367"/>
      <c r="C418" s="45">
        <v>376.4</v>
      </c>
      <c r="D418" s="16">
        <v>8</v>
      </c>
      <c r="E418" s="33" t="s">
        <v>1586</v>
      </c>
      <c r="F418" s="33"/>
      <c r="G418" s="34">
        <v>40299</v>
      </c>
      <c r="H418" s="1">
        <v>391</v>
      </c>
    </row>
    <row r="419" spans="1:8" ht="24.75" customHeight="1">
      <c r="A419" s="366" t="s">
        <v>814</v>
      </c>
      <c r="B419" s="367"/>
      <c r="C419" s="45">
        <v>130</v>
      </c>
      <c r="D419" s="16">
        <v>2</v>
      </c>
      <c r="E419" s="33" t="s">
        <v>1587</v>
      </c>
      <c r="F419" s="33"/>
      <c r="G419" s="34">
        <v>40299</v>
      </c>
      <c r="H419" s="1">
        <v>392</v>
      </c>
    </row>
    <row r="420" spans="1:8" ht="24.75" customHeight="1">
      <c r="A420" s="366" t="s">
        <v>816</v>
      </c>
      <c r="B420" s="367"/>
      <c r="C420" s="45">
        <v>371.3</v>
      </c>
      <c r="D420" s="16">
        <v>8</v>
      </c>
      <c r="E420" s="33" t="s">
        <v>1588</v>
      </c>
      <c r="F420" s="33"/>
      <c r="G420" s="34">
        <v>40299</v>
      </c>
      <c r="H420" s="1">
        <v>393</v>
      </c>
    </row>
    <row r="421" spans="1:8" ht="24.75" customHeight="1">
      <c r="A421" s="366" t="s">
        <v>818</v>
      </c>
      <c r="B421" s="367"/>
      <c r="C421" s="45">
        <v>175</v>
      </c>
      <c r="D421" s="16">
        <v>2</v>
      </c>
      <c r="E421" s="33" t="s">
        <v>1589</v>
      </c>
      <c r="F421" s="33"/>
      <c r="G421" s="34">
        <v>40299</v>
      </c>
      <c r="H421" s="1">
        <v>394</v>
      </c>
    </row>
    <row r="422" spans="1:8" ht="22.5" customHeight="1">
      <c r="A422" s="366" t="s">
        <v>820</v>
      </c>
      <c r="B422" s="367"/>
      <c r="C422" s="45">
        <v>130.3</v>
      </c>
      <c r="D422" s="16">
        <v>2</v>
      </c>
      <c r="E422" s="33" t="s">
        <v>1590</v>
      </c>
      <c r="F422" s="33"/>
      <c r="G422" s="34">
        <v>40299</v>
      </c>
      <c r="H422" s="1">
        <v>395</v>
      </c>
    </row>
    <row r="423" spans="1:8" ht="24" customHeight="1">
      <c r="A423" s="366" t="s">
        <v>822</v>
      </c>
      <c r="B423" s="209"/>
      <c r="C423" s="46">
        <v>489.6</v>
      </c>
      <c r="D423" s="16">
        <v>6</v>
      </c>
      <c r="E423" s="33" t="s">
        <v>1591</v>
      </c>
      <c r="F423" s="33"/>
      <c r="G423" s="34">
        <v>40299</v>
      </c>
      <c r="H423" s="1">
        <v>396</v>
      </c>
    </row>
    <row r="424" spans="1:8" ht="24" customHeight="1">
      <c r="A424" s="366" t="s">
        <v>824</v>
      </c>
      <c r="B424" s="209"/>
      <c r="C424" s="47">
        <v>376.4</v>
      </c>
      <c r="D424" s="16">
        <v>8</v>
      </c>
      <c r="E424" s="33" t="s">
        <v>1592</v>
      </c>
      <c r="F424" s="33"/>
      <c r="G424" s="34">
        <v>40299</v>
      </c>
      <c r="H424" s="1">
        <v>397</v>
      </c>
    </row>
    <row r="425" spans="1:8" ht="23.25" customHeight="1">
      <c r="A425" s="366" t="s">
        <v>825</v>
      </c>
      <c r="B425" s="209"/>
      <c r="C425" s="47">
        <v>370</v>
      </c>
      <c r="D425" s="16">
        <v>8</v>
      </c>
      <c r="E425" s="33" t="s">
        <v>1593</v>
      </c>
      <c r="F425" s="33"/>
      <c r="G425" s="34">
        <v>40299</v>
      </c>
      <c r="H425" s="1">
        <v>398</v>
      </c>
    </row>
    <row r="426" spans="1:8" ht="24" customHeight="1">
      <c r="A426" s="366" t="s">
        <v>827</v>
      </c>
      <c r="B426" s="209"/>
      <c r="C426" s="47">
        <v>373</v>
      </c>
      <c r="D426" s="16">
        <v>8</v>
      </c>
      <c r="E426" s="33" t="s">
        <v>1594</v>
      </c>
      <c r="F426" s="33"/>
      <c r="G426" s="34">
        <v>40299</v>
      </c>
      <c r="H426" s="1">
        <v>399</v>
      </c>
    </row>
    <row r="427" spans="1:8" ht="23.25" customHeight="1">
      <c r="A427" s="366" t="s">
        <v>829</v>
      </c>
      <c r="B427" s="209"/>
      <c r="C427" s="47">
        <v>130</v>
      </c>
      <c r="D427" s="16">
        <v>2</v>
      </c>
      <c r="E427" s="33" t="s">
        <v>1595</v>
      </c>
      <c r="F427" s="33"/>
      <c r="G427" s="34">
        <v>40299</v>
      </c>
      <c r="H427" s="1">
        <v>400</v>
      </c>
    </row>
    <row r="428" spans="1:8" ht="22.5" customHeight="1">
      <c r="A428" s="366" t="s">
        <v>830</v>
      </c>
      <c r="B428" s="209"/>
      <c r="C428" s="47">
        <v>31.3</v>
      </c>
      <c r="D428" s="16">
        <v>1</v>
      </c>
      <c r="E428" s="33" t="s">
        <v>1625</v>
      </c>
      <c r="F428" s="33"/>
      <c r="G428" s="34">
        <v>40299</v>
      </c>
      <c r="H428" s="1">
        <v>401</v>
      </c>
    </row>
    <row r="429" spans="1:8" ht="22.5" customHeight="1">
      <c r="A429" s="366" t="s">
        <v>832</v>
      </c>
      <c r="B429" s="209"/>
      <c r="C429" s="47">
        <v>207.8</v>
      </c>
      <c r="D429" s="16">
        <v>6</v>
      </c>
      <c r="E429" s="33" t="s">
        <v>1626</v>
      </c>
      <c r="F429" s="33"/>
      <c r="G429" s="34">
        <v>40299</v>
      </c>
      <c r="H429" s="1">
        <v>402</v>
      </c>
    </row>
    <row r="430" spans="1:8" ht="22.5" customHeight="1">
      <c r="A430" s="366" t="s">
        <v>834</v>
      </c>
      <c r="B430" s="209"/>
      <c r="C430" s="47">
        <v>87.6</v>
      </c>
      <c r="D430" s="16">
        <v>3</v>
      </c>
      <c r="E430" s="33" t="s">
        <v>1627</v>
      </c>
      <c r="F430" s="33"/>
      <c r="G430" s="34">
        <v>40299</v>
      </c>
      <c r="H430" s="1">
        <v>403</v>
      </c>
    </row>
    <row r="431" spans="1:8" ht="22.5" customHeight="1">
      <c r="A431" s="366" t="s">
        <v>836</v>
      </c>
      <c r="B431" s="209"/>
      <c r="C431" s="47">
        <v>123.5</v>
      </c>
      <c r="D431" s="16">
        <v>2</v>
      </c>
      <c r="E431" s="33" t="s">
        <v>1628</v>
      </c>
      <c r="F431" s="33"/>
      <c r="G431" s="34">
        <v>40299</v>
      </c>
      <c r="H431" s="1">
        <v>404</v>
      </c>
    </row>
    <row r="432" spans="1:8" ht="22.5" customHeight="1">
      <c r="A432" s="366" t="s">
        <v>838</v>
      </c>
      <c r="B432" s="209"/>
      <c r="C432" s="47">
        <v>179.1</v>
      </c>
      <c r="D432" s="16">
        <v>2</v>
      </c>
      <c r="E432" s="33" t="s">
        <v>1603</v>
      </c>
      <c r="F432" s="33"/>
      <c r="G432" s="34">
        <v>40299</v>
      </c>
      <c r="H432" s="1">
        <v>405</v>
      </c>
    </row>
    <row r="433" spans="1:8" ht="22.5" customHeight="1">
      <c r="A433" s="366" t="s">
        <v>840</v>
      </c>
      <c r="B433" s="209"/>
      <c r="C433" s="47">
        <v>115</v>
      </c>
      <c r="D433" s="16">
        <v>3</v>
      </c>
      <c r="E433" s="33" t="s">
        <v>1604</v>
      </c>
      <c r="F433" s="33"/>
      <c r="G433" s="34">
        <v>40299</v>
      </c>
      <c r="H433" s="1">
        <v>406</v>
      </c>
    </row>
    <row r="434" spans="1:8" ht="22.5" customHeight="1">
      <c r="A434" s="366" t="s">
        <v>842</v>
      </c>
      <c r="B434" s="209"/>
      <c r="C434" s="47">
        <v>404.2</v>
      </c>
      <c r="D434" s="16">
        <v>8</v>
      </c>
      <c r="E434" s="33" t="s">
        <v>1605</v>
      </c>
      <c r="F434" s="33"/>
      <c r="G434" s="34">
        <v>40299</v>
      </c>
      <c r="H434" s="1">
        <v>407</v>
      </c>
    </row>
    <row r="435" spans="1:8" ht="22.5" customHeight="1">
      <c r="A435" s="366" t="s">
        <v>844</v>
      </c>
      <c r="B435" s="209"/>
      <c r="C435" s="47">
        <v>94.9</v>
      </c>
      <c r="D435" s="16">
        <v>4</v>
      </c>
      <c r="E435" s="33" t="s">
        <v>1606</v>
      </c>
      <c r="F435" s="33"/>
      <c r="G435" s="34">
        <v>40299</v>
      </c>
      <c r="H435" s="1">
        <v>408</v>
      </c>
    </row>
    <row r="436" spans="1:8" ht="22.5" customHeight="1">
      <c r="A436" s="366" t="s">
        <v>846</v>
      </c>
      <c r="B436" s="209"/>
      <c r="C436" s="47">
        <v>378.1</v>
      </c>
      <c r="D436" s="16">
        <v>8</v>
      </c>
      <c r="E436" s="33" t="s">
        <v>1607</v>
      </c>
      <c r="F436" s="33"/>
      <c r="G436" s="34">
        <v>40299</v>
      </c>
      <c r="H436" s="1">
        <v>409</v>
      </c>
    </row>
    <row r="437" spans="1:8" ht="22.5" customHeight="1">
      <c r="A437" s="366" t="s">
        <v>848</v>
      </c>
      <c r="B437" s="209"/>
      <c r="C437" s="47">
        <v>66</v>
      </c>
      <c r="D437" s="16">
        <v>2</v>
      </c>
      <c r="E437" s="33" t="s">
        <v>1608</v>
      </c>
      <c r="F437" s="33"/>
      <c r="G437" s="34">
        <v>40299</v>
      </c>
      <c r="H437" s="1">
        <v>410</v>
      </c>
    </row>
    <row r="438" spans="1:8" ht="22.5" customHeight="1">
      <c r="A438" s="366" t="s">
        <v>849</v>
      </c>
      <c r="B438" s="209"/>
      <c r="C438" s="47">
        <v>93.4</v>
      </c>
      <c r="D438" s="16">
        <v>4</v>
      </c>
      <c r="E438" s="33" t="s">
        <v>1609</v>
      </c>
      <c r="F438" s="33"/>
      <c r="G438" s="34">
        <v>40299</v>
      </c>
      <c r="H438" s="1">
        <v>411</v>
      </c>
    </row>
    <row r="439" spans="1:8" ht="22.5" customHeight="1">
      <c r="A439" s="366" t="s">
        <v>851</v>
      </c>
      <c r="B439" s="209"/>
      <c r="C439" s="47">
        <v>402.4</v>
      </c>
      <c r="D439" s="16">
        <v>8</v>
      </c>
      <c r="E439" s="33" t="s">
        <v>1610</v>
      </c>
      <c r="F439" s="33"/>
      <c r="G439" s="34">
        <v>40299</v>
      </c>
      <c r="H439" s="1">
        <v>412</v>
      </c>
    </row>
    <row r="440" spans="1:8" ht="12.75" customHeight="1">
      <c r="A440" s="366" t="s">
        <v>853</v>
      </c>
      <c r="B440" s="209"/>
      <c r="C440" s="47">
        <v>2826.3</v>
      </c>
      <c r="D440" s="16">
        <v>60</v>
      </c>
      <c r="E440" s="33" t="s">
        <v>1596</v>
      </c>
      <c r="F440" s="33"/>
      <c r="G440" s="34">
        <v>40299</v>
      </c>
      <c r="H440" s="1">
        <v>413</v>
      </c>
    </row>
    <row r="441" spans="1:8" ht="22.5" customHeight="1">
      <c r="A441" s="366" t="s">
        <v>857</v>
      </c>
      <c r="B441" s="209"/>
      <c r="C441" s="47">
        <v>396.01</v>
      </c>
      <c r="D441" s="16">
        <v>8</v>
      </c>
      <c r="E441" s="33" t="s">
        <v>1611</v>
      </c>
      <c r="F441" s="33"/>
      <c r="G441" s="34">
        <v>40299</v>
      </c>
      <c r="H441" s="1">
        <v>414</v>
      </c>
    </row>
    <row r="442" spans="1:8" ht="22.5" customHeight="1">
      <c r="A442" s="366" t="s">
        <v>859</v>
      </c>
      <c r="B442" s="209"/>
      <c r="C442" s="47">
        <v>86</v>
      </c>
      <c r="D442" s="16">
        <v>3</v>
      </c>
      <c r="E442" s="33" t="s">
        <v>1612</v>
      </c>
      <c r="F442" s="33"/>
      <c r="G442" s="34">
        <v>40299</v>
      </c>
      <c r="H442" s="1">
        <v>415</v>
      </c>
    </row>
    <row r="443" spans="1:8" ht="22.5" customHeight="1">
      <c r="A443" s="366" t="s">
        <v>860</v>
      </c>
      <c r="B443" s="209"/>
      <c r="C443" s="47">
        <v>72</v>
      </c>
      <c r="D443" s="16">
        <v>3</v>
      </c>
      <c r="E443" s="33" t="s">
        <v>1613</v>
      </c>
      <c r="F443" s="33"/>
      <c r="G443" s="34">
        <v>40299</v>
      </c>
      <c r="H443" s="1">
        <v>416</v>
      </c>
    </row>
    <row r="444" spans="1:8" ht="14.25" customHeight="1">
      <c r="A444" s="366" t="s">
        <v>861</v>
      </c>
      <c r="B444" s="209"/>
      <c r="C444" s="47">
        <v>4384.1</v>
      </c>
      <c r="D444" s="16">
        <v>80</v>
      </c>
      <c r="E444" s="33" t="s">
        <v>1597</v>
      </c>
      <c r="F444" s="33"/>
      <c r="G444" s="34">
        <v>40299</v>
      </c>
      <c r="H444" s="1">
        <v>417</v>
      </c>
    </row>
    <row r="445" spans="1:8" ht="15" customHeight="1">
      <c r="A445" s="366" t="s">
        <v>865</v>
      </c>
      <c r="B445" s="209"/>
      <c r="C445" s="47">
        <v>5451</v>
      </c>
      <c r="D445" s="16">
        <v>100</v>
      </c>
      <c r="E445" s="33" t="s">
        <v>1598</v>
      </c>
      <c r="F445" s="33"/>
      <c r="G445" s="34">
        <v>40299</v>
      </c>
      <c r="H445" s="1">
        <v>418</v>
      </c>
    </row>
    <row r="446" spans="1:8" ht="22.5" customHeight="1">
      <c r="A446" s="366" t="s">
        <v>869</v>
      </c>
      <c r="B446" s="209"/>
      <c r="C446" s="47">
        <v>186.7</v>
      </c>
      <c r="D446" s="16">
        <v>2</v>
      </c>
      <c r="E446" s="33" t="s">
        <v>1599</v>
      </c>
      <c r="F446" s="33"/>
      <c r="G446" s="34">
        <v>40299</v>
      </c>
      <c r="H446" s="1">
        <v>419</v>
      </c>
    </row>
    <row r="447" spans="1:8" ht="22.5" customHeight="1">
      <c r="A447" s="366" t="s">
        <v>871</v>
      </c>
      <c r="B447" s="209"/>
      <c r="C447" s="47">
        <v>176.7</v>
      </c>
      <c r="D447" s="16">
        <v>2</v>
      </c>
      <c r="E447" s="33" t="s">
        <v>1600</v>
      </c>
      <c r="F447" s="33"/>
      <c r="G447" s="34">
        <v>40299</v>
      </c>
      <c r="H447" s="1">
        <v>420</v>
      </c>
    </row>
    <row r="448" spans="1:8" ht="14.25" customHeight="1">
      <c r="A448" s="366" t="s">
        <v>873</v>
      </c>
      <c r="B448" s="209"/>
      <c r="C448" s="46">
        <v>783</v>
      </c>
      <c r="D448" s="16">
        <v>16</v>
      </c>
      <c r="E448" s="33" t="s">
        <v>1601</v>
      </c>
      <c r="F448" s="33"/>
      <c r="G448" s="34">
        <v>40299</v>
      </c>
      <c r="H448" s="1">
        <v>421</v>
      </c>
    </row>
    <row r="449" spans="1:8" ht="22.5" customHeight="1">
      <c r="A449" s="366" t="s">
        <v>875</v>
      </c>
      <c r="B449" s="209"/>
      <c r="C449" s="47">
        <v>178.7</v>
      </c>
      <c r="D449" s="16">
        <v>2</v>
      </c>
      <c r="E449" s="33" t="s">
        <v>1602</v>
      </c>
      <c r="F449" s="33"/>
      <c r="G449" s="34">
        <v>40299</v>
      </c>
      <c r="H449" s="1">
        <v>422</v>
      </c>
    </row>
    <row r="450" spans="1:8" ht="15" customHeight="1">
      <c r="A450" s="366" t="s">
        <v>877</v>
      </c>
      <c r="B450" s="209"/>
      <c r="C450" s="47">
        <v>4304.4</v>
      </c>
      <c r="D450" s="16">
        <v>80</v>
      </c>
      <c r="E450" s="33" t="s">
        <v>1614</v>
      </c>
      <c r="F450" s="33"/>
      <c r="G450" s="34">
        <v>40299</v>
      </c>
      <c r="H450" s="1">
        <v>423</v>
      </c>
    </row>
    <row r="451" spans="1:8" ht="22.5" customHeight="1">
      <c r="A451" s="366" t="s">
        <v>881</v>
      </c>
      <c r="B451" s="209"/>
      <c r="C451" s="47">
        <v>71.1</v>
      </c>
      <c r="D451" s="16">
        <v>1</v>
      </c>
      <c r="E451" s="33" t="s">
        <v>1615</v>
      </c>
      <c r="F451" s="33"/>
      <c r="G451" s="34">
        <v>40299</v>
      </c>
      <c r="H451" s="1">
        <v>424</v>
      </c>
    </row>
    <row r="452" spans="1:8" ht="22.5" customHeight="1">
      <c r="A452" s="366" t="s">
        <v>883</v>
      </c>
      <c r="B452" s="209"/>
      <c r="C452" s="47">
        <v>69.3</v>
      </c>
      <c r="D452" s="16">
        <v>2</v>
      </c>
      <c r="E452" s="33" t="s">
        <v>1616</v>
      </c>
      <c r="F452" s="33"/>
      <c r="G452" s="34">
        <v>40299</v>
      </c>
      <c r="H452" s="1">
        <v>425</v>
      </c>
    </row>
    <row r="453" spans="1:8" ht="22.5" customHeight="1">
      <c r="A453" s="366" t="s">
        <v>885</v>
      </c>
      <c r="B453" s="209"/>
      <c r="C453" s="47">
        <v>77.3</v>
      </c>
      <c r="D453" s="16">
        <v>2</v>
      </c>
      <c r="E453" s="33" t="s">
        <v>1617</v>
      </c>
      <c r="F453" s="33"/>
      <c r="G453" s="34">
        <v>40299</v>
      </c>
      <c r="H453" s="1">
        <v>426</v>
      </c>
    </row>
    <row r="454" spans="1:8" ht="22.5" customHeight="1">
      <c r="A454" s="366" t="s">
        <v>887</v>
      </c>
      <c r="B454" s="209"/>
      <c r="C454" s="47">
        <v>56.5</v>
      </c>
      <c r="D454" s="16">
        <v>2</v>
      </c>
      <c r="E454" s="33" t="s">
        <v>1618</v>
      </c>
      <c r="F454" s="33"/>
      <c r="G454" s="34">
        <v>40299</v>
      </c>
      <c r="H454" s="1">
        <v>427</v>
      </c>
    </row>
    <row r="455" spans="1:8" ht="22.5" customHeight="1">
      <c r="A455" s="366" t="s">
        <v>889</v>
      </c>
      <c r="B455" s="209"/>
      <c r="C455" s="47">
        <v>62.7</v>
      </c>
      <c r="D455" s="16">
        <v>2</v>
      </c>
      <c r="E455" s="33" t="s">
        <v>1619</v>
      </c>
      <c r="F455" s="33"/>
      <c r="G455" s="34">
        <v>40299</v>
      </c>
      <c r="H455" s="1">
        <v>428</v>
      </c>
    </row>
    <row r="456" spans="1:8" ht="22.5" customHeight="1">
      <c r="A456" s="366" t="s">
        <v>891</v>
      </c>
      <c r="B456" s="209"/>
      <c r="C456" s="47">
        <v>56</v>
      </c>
      <c r="D456" s="16">
        <v>2</v>
      </c>
      <c r="E456" s="33" t="s">
        <v>1620</v>
      </c>
      <c r="F456" s="33"/>
      <c r="G456" s="34">
        <v>40299</v>
      </c>
      <c r="H456" s="1">
        <v>429</v>
      </c>
    </row>
    <row r="457" spans="1:8" ht="26.25" customHeight="1">
      <c r="A457" s="366" t="s">
        <v>892</v>
      </c>
      <c r="B457" s="209"/>
      <c r="C457" s="47">
        <v>980.7</v>
      </c>
      <c r="D457" s="16">
        <v>24</v>
      </c>
      <c r="E457" s="33"/>
      <c r="F457" s="33" t="s">
        <v>1621</v>
      </c>
      <c r="G457" s="34">
        <v>40299</v>
      </c>
      <c r="H457" s="1">
        <v>430</v>
      </c>
    </row>
    <row r="458" spans="1:8" ht="25.5" customHeight="1">
      <c r="A458" s="366" t="s">
        <v>895</v>
      </c>
      <c r="B458" s="209"/>
      <c r="C458" s="47">
        <v>3231.9</v>
      </c>
      <c r="D458" s="16">
        <v>60</v>
      </c>
      <c r="E458" s="33"/>
      <c r="F458" s="33" t="s">
        <v>1621</v>
      </c>
      <c r="G458" s="34">
        <v>40299</v>
      </c>
      <c r="H458" s="1">
        <v>431</v>
      </c>
    </row>
    <row r="459" spans="1:8" ht="24.75" customHeight="1">
      <c r="A459" s="366" t="s">
        <v>899</v>
      </c>
      <c r="B459" s="209"/>
      <c r="C459" s="47">
        <v>2177.4</v>
      </c>
      <c r="D459" s="16">
        <v>40</v>
      </c>
      <c r="E459" s="33"/>
      <c r="F459" s="33" t="s">
        <v>1621</v>
      </c>
      <c r="G459" s="34">
        <v>40299</v>
      </c>
      <c r="H459" s="1">
        <v>432</v>
      </c>
    </row>
    <row r="460" spans="1:8" ht="26.25" customHeight="1">
      <c r="A460" s="366" t="s">
        <v>901</v>
      </c>
      <c r="B460" s="209"/>
      <c r="C460" s="47">
        <v>2211.6</v>
      </c>
      <c r="D460" s="16">
        <v>27</v>
      </c>
      <c r="E460" s="33"/>
      <c r="F460" s="33" t="s">
        <v>1621</v>
      </c>
      <c r="G460" s="34">
        <v>40299</v>
      </c>
      <c r="H460" s="1">
        <v>433</v>
      </c>
    </row>
    <row r="461" spans="1:8" ht="23.25" customHeight="1">
      <c r="A461" s="366" t="s">
        <v>903</v>
      </c>
      <c r="B461" s="209"/>
      <c r="C461" s="47">
        <v>961.1</v>
      </c>
      <c r="D461" s="16">
        <v>24</v>
      </c>
      <c r="E461" s="33" t="s">
        <v>1622</v>
      </c>
      <c r="F461" s="33"/>
      <c r="G461" s="34">
        <v>40299</v>
      </c>
      <c r="H461" s="1">
        <v>434</v>
      </c>
    </row>
    <row r="462" spans="1:8" ht="27" customHeight="1">
      <c r="A462" s="366" t="s">
        <v>905</v>
      </c>
      <c r="B462" s="209"/>
      <c r="C462" s="47">
        <v>960.5</v>
      </c>
      <c r="D462" s="16">
        <v>24</v>
      </c>
      <c r="E462" s="33"/>
      <c r="F462" s="33" t="s">
        <v>1621</v>
      </c>
      <c r="G462" s="34">
        <v>40299</v>
      </c>
      <c r="H462" s="1">
        <v>435</v>
      </c>
    </row>
    <row r="463" spans="1:8" ht="26.25" customHeight="1">
      <c r="A463" s="366" t="s">
        <v>907</v>
      </c>
      <c r="B463" s="209"/>
      <c r="C463" s="47">
        <v>1107.1</v>
      </c>
      <c r="D463" s="16">
        <v>24</v>
      </c>
      <c r="E463" s="33"/>
      <c r="F463" s="33" t="s">
        <v>1621</v>
      </c>
      <c r="G463" s="34">
        <v>40299</v>
      </c>
      <c r="H463" s="1">
        <v>436</v>
      </c>
    </row>
    <row r="464" spans="1:8" ht="27" customHeight="1">
      <c r="A464" s="366" t="s">
        <v>909</v>
      </c>
      <c r="B464" s="209"/>
      <c r="C464" s="47">
        <v>1129.1</v>
      </c>
      <c r="D464" s="16">
        <v>24</v>
      </c>
      <c r="E464" s="33"/>
      <c r="F464" s="33" t="s">
        <v>1621</v>
      </c>
      <c r="G464" s="34">
        <v>40299</v>
      </c>
      <c r="H464" s="1">
        <v>437</v>
      </c>
    </row>
    <row r="465" spans="1:8" ht="26.25" customHeight="1">
      <c r="A465" s="366" t="s">
        <v>911</v>
      </c>
      <c r="B465" s="209"/>
      <c r="C465" s="47">
        <v>1131.6</v>
      </c>
      <c r="D465" s="16">
        <v>24</v>
      </c>
      <c r="E465" s="33"/>
      <c r="F465" s="33" t="s">
        <v>1621</v>
      </c>
      <c r="G465" s="34">
        <v>40299</v>
      </c>
      <c r="H465" s="1">
        <v>438</v>
      </c>
    </row>
    <row r="466" spans="1:8" ht="24.75" customHeight="1">
      <c r="A466" s="366" t="s">
        <v>913</v>
      </c>
      <c r="B466" s="209"/>
      <c r="C466" s="47">
        <v>983.4</v>
      </c>
      <c r="D466" s="16">
        <v>24</v>
      </c>
      <c r="E466" s="33"/>
      <c r="F466" s="33" t="s">
        <v>1621</v>
      </c>
      <c r="G466" s="34">
        <v>40299</v>
      </c>
      <c r="H466" s="1">
        <v>439</v>
      </c>
    </row>
    <row r="467" spans="1:8" ht="26.25" customHeight="1">
      <c r="A467" s="366" t="s">
        <v>915</v>
      </c>
      <c r="B467" s="209"/>
      <c r="C467" s="47">
        <v>970.6</v>
      </c>
      <c r="D467" s="16">
        <v>24</v>
      </c>
      <c r="E467" s="33"/>
      <c r="F467" s="33" t="s">
        <v>1621</v>
      </c>
      <c r="G467" s="34">
        <v>40299</v>
      </c>
      <c r="H467" s="1">
        <v>440</v>
      </c>
    </row>
    <row r="468" spans="1:8" ht="24.75" customHeight="1">
      <c r="A468" s="366" t="s">
        <v>917</v>
      </c>
      <c r="B468" s="209"/>
      <c r="C468" s="47">
        <v>970.1</v>
      </c>
      <c r="D468" s="16">
        <v>24</v>
      </c>
      <c r="E468" s="33"/>
      <c r="F468" s="33" t="s">
        <v>1621</v>
      </c>
      <c r="G468" s="34">
        <v>40299</v>
      </c>
      <c r="H468" s="1">
        <v>441</v>
      </c>
    </row>
    <row r="469" spans="1:8" ht="26.25" customHeight="1">
      <c r="A469" s="366" t="s">
        <v>918</v>
      </c>
      <c r="B469" s="209"/>
      <c r="C469" s="47">
        <v>956.7</v>
      </c>
      <c r="D469" s="16">
        <v>24</v>
      </c>
      <c r="E469" s="33"/>
      <c r="F469" s="33" t="s">
        <v>1621</v>
      </c>
      <c r="G469" s="34">
        <v>40299</v>
      </c>
      <c r="H469" s="1">
        <v>442</v>
      </c>
    </row>
    <row r="470" spans="1:8" ht="22.5" customHeight="1">
      <c r="A470" s="366" t="s">
        <v>920</v>
      </c>
      <c r="B470" s="209"/>
      <c r="C470" s="47">
        <v>977.1</v>
      </c>
      <c r="D470" s="16">
        <v>24</v>
      </c>
      <c r="E470" s="33" t="s">
        <v>1623</v>
      </c>
      <c r="F470" s="33"/>
      <c r="G470" s="34">
        <v>40299</v>
      </c>
      <c r="H470" s="1">
        <v>443</v>
      </c>
    </row>
    <row r="471" spans="1:8" ht="12" customHeight="1">
      <c r="A471" s="366" t="s">
        <v>922</v>
      </c>
      <c r="B471" s="209"/>
      <c r="C471" s="47">
        <v>223.5</v>
      </c>
      <c r="D471" s="16">
        <v>4</v>
      </c>
      <c r="E471" s="33" t="s">
        <v>1624</v>
      </c>
      <c r="F471" s="33"/>
      <c r="G471" s="34">
        <v>40299</v>
      </c>
      <c r="H471" s="1">
        <v>444</v>
      </c>
    </row>
    <row r="472" spans="1:8" ht="24.75" customHeight="1">
      <c r="A472" s="366" t="s">
        <v>924</v>
      </c>
      <c r="B472" s="209"/>
      <c r="C472" s="47">
        <v>1719.5</v>
      </c>
      <c r="D472" s="16">
        <v>36</v>
      </c>
      <c r="E472" s="33" t="s">
        <v>1629</v>
      </c>
      <c r="F472" s="33"/>
      <c r="G472" s="34">
        <v>40299</v>
      </c>
      <c r="H472" s="1">
        <v>445</v>
      </c>
    </row>
    <row r="473" spans="1:8" ht="23.25" customHeight="1">
      <c r="A473" s="366" t="s">
        <v>926</v>
      </c>
      <c r="B473" s="209"/>
      <c r="C473" s="47">
        <v>1437.6</v>
      </c>
      <c r="D473" s="16">
        <v>27</v>
      </c>
      <c r="E473" s="33" t="s">
        <v>1630</v>
      </c>
      <c r="F473" s="33"/>
      <c r="G473" s="34">
        <v>40299</v>
      </c>
      <c r="H473" s="1">
        <v>446</v>
      </c>
    </row>
    <row r="474" spans="1:8" ht="23.25" customHeight="1">
      <c r="A474" s="366" t="s">
        <v>931</v>
      </c>
      <c r="B474" s="367"/>
      <c r="C474" s="45">
        <v>148.6</v>
      </c>
      <c r="D474" s="16">
        <v>3</v>
      </c>
      <c r="E474" s="33" t="s">
        <v>1632</v>
      </c>
      <c r="F474" s="33"/>
      <c r="G474" s="34">
        <v>40299</v>
      </c>
      <c r="H474" s="1">
        <v>447</v>
      </c>
    </row>
    <row r="475" spans="1:8" ht="21.75" customHeight="1">
      <c r="A475" s="366" t="s">
        <v>933</v>
      </c>
      <c r="B475" s="367"/>
      <c r="C475" s="45">
        <v>44.1</v>
      </c>
      <c r="D475" s="16">
        <v>1</v>
      </c>
      <c r="E475" s="33" t="s">
        <v>1633</v>
      </c>
      <c r="F475" s="33"/>
      <c r="G475" s="34">
        <v>40299</v>
      </c>
      <c r="H475" s="1">
        <v>448</v>
      </c>
    </row>
    <row r="476" spans="1:8" ht="22.5" customHeight="1">
      <c r="A476" s="366" t="s">
        <v>935</v>
      </c>
      <c r="B476" s="367"/>
      <c r="C476" s="45">
        <v>65.7</v>
      </c>
      <c r="D476" s="16">
        <v>1</v>
      </c>
      <c r="E476" s="33" t="s">
        <v>1634</v>
      </c>
      <c r="F476" s="33"/>
      <c r="G476" s="34">
        <v>40299</v>
      </c>
      <c r="H476" s="1">
        <v>449</v>
      </c>
    </row>
    <row r="477" spans="1:7" ht="15" customHeight="1">
      <c r="A477" s="355" t="s">
        <v>1635</v>
      </c>
      <c r="B477" s="367"/>
      <c r="C477" s="5">
        <f>SUM(C417:C476)</f>
        <v>46749.00999999998</v>
      </c>
      <c r="D477" s="5">
        <f>SUM(D417:D476)</f>
        <v>936</v>
      </c>
      <c r="E477" s="33"/>
      <c r="F477" s="33"/>
      <c r="G477" s="34"/>
    </row>
    <row r="478" spans="1:7" ht="13.5" customHeight="1">
      <c r="A478" s="78" t="s">
        <v>940</v>
      </c>
      <c r="B478" s="79"/>
      <c r="C478" s="79"/>
      <c r="D478" s="79"/>
      <c r="E478" s="79"/>
      <c r="F478" s="79"/>
      <c r="G478" s="80"/>
    </row>
    <row r="479" spans="1:8" ht="22.5" customHeight="1">
      <c r="A479" s="360" t="s">
        <v>941</v>
      </c>
      <c r="B479" s="367"/>
      <c r="C479" s="42">
        <v>610.6</v>
      </c>
      <c r="D479" s="16">
        <v>12</v>
      </c>
      <c r="E479" s="33" t="s">
        <v>1436</v>
      </c>
      <c r="F479" s="33"/>
      <c r="G479" s="34">
        <v>40299</v>
      </c>
      <c r="H479" s="1">
        <v>450</v>
      </c>
    </row>
    <row r="480" spans="1:8" ht="25.5" customHeight="1">
      <c r="A480" s="360" t="s">
        <v>943</v>
      </c>
      <c r="B480" s="367"/>
      <c r="C480" s="42">
        <v>315.9</v>
      </c>
      <c r="D480" s="16">
        <v>8</v>
      </c>
      <c r="E480" s="33" t="s">
        <v>1437</v>
      </c>
      <c r="F480" s="33"/>
      <c r="G480" s="34">
        <v>40299</v>
      </c>
      <c r="H480" s="1">
        <v>451</v>
      </c>
    </row>
    <row r="481" spans="1:8" ht="24" customHeight="1">
      <c r="A481" s="360" t="s">
        <v>945</v>
      </c>
      <c r="B481" s="367"/>
      <c r="C481" s="42">
        <v>565.7</v>
      </c>
      <c r="D481" s="16">
        <v>12</v>
      </c>
      <c r="E481" s="33" t="s">
        <v>1438</v>
      </c>
      <c r="F481" s="33"/>
      <c r="G481" s="34">
        <v>40299</v>
      </c>
      <c r="H481" s="1">
        <v>452</v>
      </c>
    </row>
    <row r="482" spans="1:8" ht="23.25" customHeight="1">
      <c r="A482" s="360" t="s">
        <v>947</v>
      </c>
      <c r="B482" s="367"/>
      <c r="C482" s="42">
        <v>834.2</v>
      </c>
      <c r="D482" s="16">
        <v>18</v>
      </c>
      <c r="E482" s="33" t="s">
        <v>1439</v>
      </c>
      <c r="F482" s="33"/>
      <c r="G482" s="34">
        <v>40299</v>
      </c>
      <c r="H482" s="1">
        <v>453</v>
      </c>
    </row>
    <row r="483" spans="1:8" ht="22.5" customHeight="1">
      <c r="A483" s="360" t="s">
        <v>949</v>
      </c>
      <c r="B483" s="367"/>
      <c r="C483" s="42">
        <v>845.1</v>
      </c>
      <c r="D483" s="16">
        <v>18</v>
      </c>
      <c r="E483" s="33" t="s">
        <v>1440</v>
      </c>
      <c r="F483" s="33"/>
      <c r="G483" s="34">
        <v>40299</v>
      </c>
      <c r="H483" s="1">
        <v>454</v>
      </c>
    </row>
    <row r="484" spans="1:8" ht="22.5" customHeight="1">
      <c r="A484" s="360" t="s">
        <v>951</v>
      </c>
      <c r="B484" s="367"/>
      <c r="C484" s="42">
        <v>830.1</v>
      </c>
      <c r="D484" s="16">
        <v>18</v>
      </c>
      <c r="E484" s="33" t="s">
        <v>1441</v>
      </c>
      <c r="F484" s="33"/>
      <c r="G484" s="34">
        <v>40299</v>
      </c>
      <c r="H484" s="1">
        <v>455</v>
      </c>
    </row>
    <row r="485" spans="1:8" ht="23.25" customHeight="1">
      <c r="A485" s="360" t="s">
        <v>953</v>
      </c>
      <c r="B485" s="367"/>
      <c r="C485" s="42">
        <v>833.8</v>
      </c>
      <c r="D485" s="16">
        <v>18</v>
      </c>
      <c r="E485" s="33" t="s">
        <v>1442</v>
      </c>
      <c r="F485" s="33"/>
      <c r="G485" s="34">
        <v>40299</v>
      </c>
      <c r="H485" s="1">
        <v>456</v>
      </c>
    </row>
    <row r="486" spans="1:8" ht="12" customHeight="1">
      <c r="A486" s="360" t="s">
        <v>955</v>
      </c>
      <c r="B486" s="367"/>
      <c r="C486" s="42">
        <v>49.1</v>
      </c>
      <c r="D486" s="16">
        <v>1</v>
      </c>
      <c r="E486" s="33" t="s">
        <v>1444</v>
      </c>
      <c r="F486" s="33"/>
      <c r="G486" s="34">
        <v>40299</v>
      </c>
      <c r="H486" s="1">
        <v>457</v>
      </c>
    </row>
    <row r="487" spans="1:8" ht="12" customHeight="1">
      <c r="A487" s="360" t="s">
        <v>957</v>
      </c>
      <c r="B487" s="367"/>
      <c r="C487" s="42">
        <v>50.6</v>
      </c>
      <c r="D487" s="16">
        <v>1</v>
      </c>
      <c r="E487" s="33" t="s">
        <v>1445</v>
      </c>
      <c r="F487" s="33"/>
      <c r="G487" s="34">
        <v>40299</v>
      </c>
      <c r="H487" s="1">
        <v>458</v>
      </c>
    </row>
    <row r="488" spans="1:8" ht="12" customHeight="1">
      <c r="A488" s="360" t="s">
        <v>959</v>
      </c>
      <c r="B488" s="367"/>
      <c r="C488" s="42">
        <v>165.28</v>
      </c>
      <c r="D488" s="16">
        <v>4</v>
      </c>
      <c r="E488" s="33" t="s">
        <v>1446</v>
      </c>
      <c r="F488" s="33"/>
      <c r="G488" s="34">
        <v>40299</v>
      </c>
      <c r="H488" s="1">
        <v>459</v>
      </c>
    </row>
    <row r="489" spans="1:8" ht="12" customHeight="1">
      <c r="A489" s="239" t="s">
        <v>961</v>
      </c>
      <c r="B489" s="240"/>
      <c r="C489" s="44">
        <v>91</v>
      </c>
      <c r="D489" s="55">
        <v>2</v>
      </c>
      <c r="E489" s="33" t="s">
        <v>1447</v>
      </c>
      <c r="F489" s="33"/>
      <c r="G489" s="34">
        <v>40299</v>
      </c>
      <c r="H489" s="1">
        <v>460</v>
      </c>
    </row>
    <row r="490" spans="1:8" ht="12" customHeight="1">
      <c r="A490" s="241" t="s">
        <v>962</v>
      </c>
      <c r="B490" s="238"/>
      <c r="C490" s="44">
        <v>116.6</v>
      </c>
      <c r="D490" s="54">
        <v>2</v>
      </c>
      <c r="E490" s="33" t="s">
        <v>1443</v>
      </c>
      <c r="F490" s="33"/>
      <c r="G490" s="34">
        <v>40299</v>
      </c>
      <c r="H490" s="1">
        <v>461</v>
      </c>
    </row>
    <row r="491" spans="1:8" ht="12" customHeight="1">
      <c r="A491" s="241" t="s">
        <v>964</v>
      </c>
      <c r="B491" s="238"/>
      <c r="C491" s="44">
        <v>101.06</v>
      </c>
      <c r="D491" s="54">
        <v>2</v>
      </c>
      <c r="E491" s="33" t="s">
        <v>1448</v>
      </c>
      <c r="F491" s="33"/>
      <c r="G491" s="34">
        <v>40299</v>
      </c>
      <c r="H491" s="1">
        <v>462</v>
      </c>
    </row>
    <row r="492" spans="1:8" ht="12" customHeight="1">
      <c r="A492" s="241" t="s">
        <v>966</v>
      </c>
      <c r="B492" s="238"/>
      <c r="C492" s="44">
        <v>64</v>
      </c>
      <c r="D492" s="54">
        <v>2</v>
      </c>
      <c r="E492" s="33" t="s">
        <v>1449</v>
      </c>
      <c r="F492" s="33"/>
      <c r="G492" s="34">
        <v>40299</v>
      </c>
      <c r="H492" s="1">
        <v>463</v>
      </c>
    </row>
    <row r="493" spans="1:8" ht="12" customHeight="1">
      <c r="A493" s="241" t="s">
        <v>967</v>
      </c>
      <c r="B493" s="238"/>
      <c r="C493" s="44">
        <v>56</v>
      </c>
      <c r="D493" s="54">
        <v>2</v>
      </c>
      <c r="E493" s="33" t="s">
        <v>1450</v>
      </c>
      <c r="F493" s="33"/>
      <c r="G493" s="34">
        <v>40299</v>
      </c>
      <c r="H493" s="1">
        <v>464</v>
      </c>
    </row>
    <row r="494" spans="1:8" ht="12" customHeight="1">
      <c r="A494" s="241" t="s">
        <v>968</v>
      </c>
      <c r="B494" s="238"/>
      <c r="C494" s="44">
        <v>96.95</v>
      </c>
      <c r="D494" s="54">
        <v>2</v>
      </c>
      <c r="E494" s="33" t="s">
        <v>1451</v>
      </c>
      <c r="F494" s="33"/>
      <c r="G494" s="34">
        <v>40299</v>
      </c>
      <c r="H494" s="1">
        <v>465</v>
      </c>
    </row>
    <row r="495" spans="1:8" ht="12" customHeight="1">
      <c r="A495" s="241" t="s">
        <v>970</v>
      </c>
      <c r="B495" s="238"/>
      <c r="C495" s="44">
        <v>119.5</v>
      </c>
      <c r="D495" s="54">
        <v>2</v>
      </c>
      <c r="E495" s="33" t="s">
        <v>1452</v>
      </c>
      <c r="F495" s="33"/>
      <c r="G495" s="34">
        <v>40299</v>
      </c>
      <c r="H495" s="1">
        <v>466</v>
      </c>
    </row>
    <row r="496" spans="1:8" ht="12" customHeight="1">
      <c r="A496" s="241" t="s">
        <v>972</v>
      </c>
      <c r="B496" s="238"/>
      <c r="C496" s="44">
        <v>99.2</v>
      </c>
      <c r="D496" s="54">
        <v>2</v>
      </c>
      <c r="E496" s="33" t="s">
        <v>1453</v>
      </c>
      <c r="F496" s="33"/>
      <c r="G496" s="34">
        <v>40299</v>
      </c>
      <c r="H496" s="1">
        <v>467</v>
      </c>
    </row>
    <row r="497" spans="1:8" ht="12" customHeight="1">
      <c r="A497" s="241" t="s">
        <v>974</v>
      </c>
      <c r="B497" s="238"/>
      <c r="C497" s="44">
        <v>86.3</v>
      </c>
      <c r="D497" s="54">
        <v>2</v>
      </c>
      <c r="E497" s="33" t="s">
        <v>1454</v>
      </c>
      <c r="F497" s="33"/>
      <c r="G497" s="34">
        <v>40299</v>
      </c>
      <c r="H497" s="1">
        <v>468</v>
      </c>
    </row>
    <row r="498" spans="1:8" ht="12" customHeight="1">
      <c r="A498" s="241" t="s">
        <v>976</v>
      </c>
      <c r="B498" s="238"/>
      <c r="C498" s="44">
        <v>933.2</v>
      </c>
      <c r="D498" s="54">
        <v>18</v>
      </c>
      <c r="E498" s="36" t="s">
        <v>1455</v>
      </c>
      <c r="F498" s="36"/>
      <c r="G498" s="34">
        <v>40299</v>
      </c>
      <c r="H498" s="1">
        <v>469</v>
      </c>
    </row>
    <row r="499" spans="1:8" ht="12" customHeight="1">
      <c r="A499" s="241" t="s">
        <v>978</v>
      </c>
      <c r="B499" s="238"/>
      <c r="C499" s="44">
        <v>135.8</v>
      </c>
      <c r="D499" s="54">
        <v>2</v>
      </c>
      <c r="E499" s="33" t="s">
        <v>1458</v>
      </c>
      <c r="F499" s="33"/>
      <c r="G499" s="34">
        <v>40299</v>
      </c>
      <c r="H499" s="1">
        <v>470</v>
      </c>
    </row>
    <row r="500" spans="1:8" ht="12" customHeight="1">
      <c r="A500" s="241" t="s">
        <v>979</v>
      </c>
      <c r="B500" s="238"/>
      <c r="C500" s="60">
        <v>97.2</v>
      </c>
      <c r="D500" s="54">
        <v>2</v>
      </c>
      <c r="E500" s="33" t="s">
        <v>1459</v>
      </c>
      <c r="F500" s="33"/>
      <c r="G500" s="34">
        <v>40299</v>
      </c>
      <c r="H500" s="1">
        <v>471</v>
      </c>
    </row>
    <row r="501" spans="1:8" ht="12" customHeight="1">
      <c r="A501" s="241" t="s">
        <v>981</v>
      </c>
      <c r="B501" s="238"/>
      <c r="C501" s="44">
        <v>221.5</v>
      </c>
      <c r="D501" s="54">
        <v>2</v>
      </c>
      <c r="E501" s="33" t="s">
        <v>1460</v>
      </c>
      <c r="F501" s="33"/>
      <c r="G501" s="34">
        <v>40299</v>
      </c>
      <c r="H501" s="1">
        <v>472</v>
      </c>
    </row>
    <row r="502" spans="1:8" ht="12" customHeight="1">
      <c r="A502" s="241" t="s">
        <v>982</v>
      </c>
      <c r="B502" s="238"/>
      <c r="C502" s="44">
        <v>90.9</v>
      </c>
      <c r="D502" s="54">
        <v>1</v>
      </c>
      <c r="E502" s="33" t="s">
        <v>1456</v>
      </c>
      <c r="F502" s="33"/>
      <c r="G502" s="34">
        <v>40299</v>
      </c>
      <c r="H502" s="1">
        <v>473</v>
      </c>
    </row>
    <row r="503" spans="1:8" ht="12" customHeight="1">
      <c r="A503" s="241" t="s">
        <v>984</v>
      </c>
      <c r="B503" s="238"/>
      <c r="C503" s="44">
        <v>147.6</v>
      </c>
      <c r="D503" s="54">
        <v>2</v>
      </c>
      <c r="E503" s="33" t="s">
        <v>1461</v>
      </c>
      <c r="F503" s="33"/>
      <c r="G503" s="34">
        <v>40299</v>
      </c>
      <c r="H503" s="1">
        <v>474</v>
      </c>
    </row>
    <row r="504" spans="1:8" ht="12" customHeight="1">
      <c r="A504" s="241" t="s">
        <v>986</v>
      </c>
      <c r="B504" s="238"/>
      <c r="C504" s="44">
        <v>186.5</v>
      </c>
      <c r="D504" s="54">
        <v>2</v>
      </c>
      <c r="E504" s="33" t="s">
        <v>1462</v>
      </c>
      <c r="F504" s="33"/>
      <c r="G504" s="34">
        <v>40299</v>
      </c>
      <c r="H504" s="1">
        <v>475</v>
      </c>
    </row>
    <row r="505" spans="1:8" ht="12" customHeight="1">
      <c r="A505" s="241" t="s">
        <v>988</v>
      </c>
      <c r="B505" s="238"/>
      <c r="C505" s="44">
        <v>92</v>
      </c>
      <c r="D505" s="54">
        <v>1</v>
      </c>
      <c r="E505" s="33" t="s">
        <v>1457</v>
      </c>
      <c r="F505" s="33"/>
      <c r="G505" s="34">
        <v>40299</v>
      </c>
      <c r="H505" s="1">
        <v>476</v>
      </c>
    </row>
    <row r="506" spans="1:8" ht="12" customHeight="1">
      <c r="A506" s="241" t="s">
        <v>989</v>
      </c>
      <c r="B506" s="238"/>
      <c r="C506" s="44">
        <v>55.7</v>
      </c>
      <c r="D506" s="54">
        <v>1</v>
      </c>
      <c r="E506" s="33" t="s">
        <v>1463</v>
      </c>
      <c r="F506" s="33"/>
      <c r="G506" s="34">
        <v>40299</v>
      </c>
      <c r="H506" s="1">
        <v>477</v>
      </c>
    </row>
    <row r="507" spans="1:8" ht="12" customHeight="1">
      <c r="A507" s="241" t="s">
        <v>991</v>
      </c>
      <c r="B507" s="238"/>
      <c r="C507" s="44">
        <v>111.3</v>
      </c>
      <c r="D507" s="54">
        <v>2</v>
      </c>
      <c r="E507" s="33" t="s">
        <v>1464</v>
      </c>
      <c r="F507" s="33"/>
      <c r="G507" s="34">
        <v>40299</v>
      </c>
      <c r="H507" s="1">
        <v>478</v>
      </c>
    </row>
    <row r="508" spans="1:8" ht="24.75" customHeight="1">
      <c r="A508" s="241" t="s">
        <v>993</v>
      </c>
      <c r="B508" s="238"/>
      <c r="C508" s="44">
        <v>135.2</v>
      </c>
      <c r="D508" s="54">
        <v>2</v>
      </c>
      <c r="E508" s="33" t="s">
        <v>1465</v>
      </c>
      <c r="F508" s="33"/>
      <c r="G508" s="34">
        <v>40299</v>
      </c>
      <c r="H508" s="1">
        <v>479</v>
      </c>
    </row>
    <row r="509" spans="1:8" ht="21.75" customHeight="1">
      <c r="A509" s="241" t="s">
        <v>995</v>
      </c>
      <c r="B509" s="238"/>
      <c r="C509" s="44">
        <v>103.6</v>
      </c>
      <c r="D509" s="54">
        <v>2</v>
      </c>
      <c r="E509" s="33" t="s">
        <v>1466</v>
      </c>
      <c r="F509" s="33"/>
      <c r="G509" s="34">
        <v>40299</v>
      </c>
      <c r="H509" s="1">
        <v>480</v>
      </c>
    </row>
    <row r="510" spans="1:8" ht="12" customHeight="1">
      <c r="A510" s="241" t="s">
        <v>997</v>
      </c>
      <c r="B510" s="238"/>
      <c r="C510" s="44">
        <v>139.29</v>
      </c>
      <c r="D510" s="54">
        <v>2</v>
      </c>
      <c r="E510" s="33" t="s">
        <v>1467</v>
      </c>
      <c r="F510" s="33"/>
      <c r="G510" s="34">
        <v>40299</v>
      </c>
      <c r="H510" s="1">
        <v>481</v>
      </c>
    </row>
    <row r="511" spans="1:8" ht="26.25" customHeight="1">
      <c r="A511" s="241" t="s">
        <v>999</v>
      </c>
      <c r="B511" s="238"/>
      <c r="C511" s="44">
        <v>124</v>
      </c>
      <c r="D511" s="54">
        <v>2</v>
      </c>
      <c r="E511" s="33" t="s">
        <v>1468</v>
      </c>
      <c r="F511" s="33"/>
      <c r="G511" s="34">
        <v>40299</v>
      </c>
      <c r="H511" s="1">
        <v>482</v>
      </c>
    </row>
    <row r="512" spans="1:8" ht="12" customHeight="1">
      <c r="A512" s="241" t="s">
        <v>1002</v>
      </c>
      <c r="B512" s="238"/>
      <c r="C512" s="44">
        <v>88</v>
      </c>
      <c r="D512" s="54">
        <v>2</v>
      </c>
      <c r="E512" s="33" t="s">
        <v>1470</v>
      </c>
      <c r="F512" s="33"/>
      <c r="G512" s="34">
        <v>40299</v>
      </c>
      <c r="H512" s="1">
        <v>483</v>
      </c>
    </row>
    <row r="513" spans="1:8" ht="12" customHeight="1">
      <c r="A513" s="241" t="s">
        <v>1004</v>
      </c>
      <c r="B513" s="238"/>
      <c r="C513" s="44">
        <v>1300.1</v>
      </c>
      <c r="D513" s="54">
        <v>27</v>
      </c>
      <c r="E513" s="33" t="s">
        <v>1471</v>
      </c>
      <c r="F513" s="33"/>
      <c r="G513" s="34">
        <v>40299</v>
      </c>
      <c r="H513" s="1">
        <v>484</v>
      </c>
    </row>
    <row r="514" spans="1:8" ht="12" customHeight="1">
      <c r="A514" s="241" t="s">
        <v>1006</v>
      </c>
      <c r="B514" s="238"/>
      <c r="C514" s="44">
        <v>1301.59</v>
      </c>
      <c r="D514" s="54">
        <v>27</v>
      </c>
      <c r="E514" s="33" t="s">
        <v>1472</v>
      </c>
      <c r="F514" s="33"/>
      <c r="G514" s="34">
        <v>40299</v>
      </c>
      <c r="H514" s="1">
        <v>485</v>
      </c>
    </row>
    <row r="515" spans="1:8" ht="12" customHeight="1">
      <c r="A515" s="241" t="s">
        <v>1008</v>
      </c>
      <c r="B515" s="238"/>
      <c r="C515" s="44">
        <v>1289.23</v>
      </c>
      <c r="D515" s="54">
        <v>27</v>
      </c>
      <c r="E515" s="33" t="s">
        <v>1473</v>
      </c>
      <c r="F515" s="33"/>
      <c r="G515" s="34">
        <v>40299</v>
      </c>
      <c r="H515" s="1">
        <v>486</v>
      </c>
    </row>
    <row r="516" spans="1:8" ht="12" customHeight="1">
      <c r="A516" s="241" t="s">
        <v>1011</v>
      </c>
      <c r="B516" s="238"/>
      <c r="C516" s="44">
        <v>1253.97</v>
      </c>
      <c r="D516" s="54">
        <v>26</v>
      </c>
      <c r="E516" s="33" t="s">
        <v>1474</v>
      </c>
      <c r="F516" s="33"/>
      <c r="G516" s="34">
        <v>40299</v>
      </c>
      <c r="H516" s="1">
        <v>487</v>
      </c>
    </row>
    <row r="517" spans="1:8" ht="12" customHeight="1">
      <c r="A517" s="241" t="s">
        <v>1013</v>
      </c>
      <c r="B517" s="238"/>
      <c r="C517" s="44">
        <v>1313.3</v>
      </c>
      <c r="D517" s="54">
        <v>27</v>
      </c>
      <c r="E517" s="33" t="s">
        <v>1475</v>
      </c>
      <c r="F517" s="33"/>
      <c r="G517" s="34">
        <v>40299</v>
      </c>
      <c r="H517" s="1">
        <v>488</v>
      </c>
    </row>
    <row r="518" spans="1:8" ht="12" customHeight="1">
      <c r="A518" s="241" t="s">
        <v>1015</v>
      </c>
      <c r="B518" s="238"/>
      <c r="C518" s="44">
        <v>1302.49</v>
      </c>
      <c r="D518" s="54">
        <v>27</v>
      </c>
      <c r="E518" s="33" t="s">
        <v>1476</v>
      </c>
      <c r="F518" s="33"/>
      <c r="G518" s="34">
        <v>40299</v>
      </c>
      <c r="H518" s="1">
        <v>489</v>
      </c>
    </row>
    <row r="519" spans="1:8" ht="12" customHeight="1">
      <c r="A519" s="241" t="s">
        <v>1017</v>
      </c>
      <c r="B519" s="238"/>
      <c r="C519" s="44">
        <v>1280.86</v>
      </c>
      <c r="D519" s="54">
        <v>27</v>
      </c>
      <c r="E519" s="33" t="s">
        <v>1477</v>
      </c>
      <c r="F519" s="33"/>
      <c r="G519" s="34">
        <v>40299</v>
      </c>
      <c r="H519" s="1">
        <v>490</v>
      </c>
    </row>
    <row r="520" spans="1:8" ht="12" customHeight="1">
      <c r="A520" s="241" t="s">
        <v>1019</v>
      </c>
      <c r="B520" s="238"/>
      <c r="C520" s="44">
        <v>1306.54</v>
      </c>
      <c r="D520" s="54">
        <v>27</v>
      </c>
      <c r="E520" s="33" t="s">
        <v>1478</v>
      </c>
      <c r="F520" s="33"/>
      <c r="G520" s="34">
        <v>40299</v>
      </c>
      <c r="H520" s="1">
        <v>491</v>
      </c>
    </row>
    <row r="521" spans="1:8" ht="12" customHeight="1">
      <c r="A521" s="241" t="s">
        <v>1021</v>
      </c>
      <c r="B521" s="238"/>
      <c r="C521" s="44">
        <v>542.6</v>
      </c>
      <c r="D521" s="54">
        <v>12</v>
      </c>
      <c r="E521" s="33" t="s">
        <v>1479</v>
      </c>
      <c r="F521" s="33"/>
      <c r="G521" s="34">
        <v>40299</v>
      </c>
      <c r="H521" s="1">
        <v>492</v>
      </c>
    </row>
    <row r="522" spans="1:8" ht="12" customHeight="1">
      <c r="A522" s="241" t="s">
        <v>1023</v>
      </c>
      <c r="B522" s="238"/>
      <c r="C522" s="44">
        <v>215.5</v>
      </c>
      <c r="D522" s="54">
        <v>8</v>
      </c>
      <c r="E522" s="33" t="s">
        <v>1480</v>
      </c>
      <c r="F522" s="33"/>
      <c r="G522" s="34">
        <v>40299</v>
      </c>
      <c r="H522" s="1">
        <v>493</v>
      </c>
    </row>
    <row r="523" spans="1:8" ht="21.75" customHeight="1">
      <c r="A523" s="241" t="s">
        <v>1025</v>
      </c>
      <c r="B523" s="238"/>
      <c r="C523" s="8">
        <v>544.5</v>
      </c>
      <c r="D523" s="54">
        <v>12</v>
      </c>
      <c r="E523" s="33" t="s">
        <v>1481</v>
      </c>
      <c r="F523" s="33"/>
      <c r="G523" s="34">
        <v>40299</v>
      </c>
      <c r="H523" s="1">
        <v>494</v>
      </c>
    </row>
    <row r="524" spans="1:8" ht="25.5" customHeight="1">
      <c r="A524" s="241" t="s">
        <v>1027</v>
      </c>
      <c r="B524" s="238"/>
      <c r="C524" s="60">
        <v>254.7</v>
      </c>
      <c r="D524" s="52">
        <v>10</v>
      </c>
      <c r="E524" s="33" t="s">
        <v>1484</v>
      </c>
      <c r="F524" s="33"/>
      <c r="G524" s="34">
        <v>40299</v>
      </c>
      <c r="H524" s="1">
        <v>495</v>
      </c>
    </row>
    <row r="525" spans="1:8" ht="24" customHeight="1">
      <c r="A525" s="245" t="s">
        <v>1029</v>
      </c>
      <c r="B525" s="244"/>
      <c r="C525" s="44">
        <v>133.9</v>
      </c>
      <c r="D525" s="16">
        <v>4</v>
      </c>
      <c r="E525" s="33" t="s">
        <v>1482</v>
      </c>
      <c r="F525" s="33"/>
      <c r="G525" s="34">
        <v>40299</v>
      </c>
      <c r="H525" s="1">
        <v>496</v>
      </c>
    </row>
    <row r="526" spans="1:8" ht="25.5" customHeight="1">
      <c r="A526" s="360" t="s">
        <v>1030</v>
      </c>
      <c r="B526" s="367"/>
      <c r="C526" s="42">
        <v>116.7</v>
      </c>
      <c r="D526" s="16">
        <v>3</v>
      </c>
      <c r="E526" s="33" t="s">
        <v>1483</v>
      </c>
      <c r="F526" s="33"/>
      <c r="G526" s="34">
        <v>40299</v>
      </c>
      <c r="H526" s="1">
        <v>497</v>
      </c>
    </row>
    <row r="527" spans="1:7" ht="13.5" customHeight="1">
      <c r="A527" s="208" t="s">
        <v>1269</v>
      </c>
      <c r="B527" s="367"/>
      <c r="C527" s="37">
        <f>SUM(C479:C526)</f>
        <v>20748.760000000002</v>
      </c>
      <c r="D527" s="37">
        <f>SUM(D479:D526)</f>
        <v>435</v>
      </c>
      <c r="E527" s="33"/>
      <c r="F527" s="33"/>
      <c r="G527" s="34"/>
    </row>
    <row r="528" spans="1:7" ht="13.5" customHeight="1">
      <c r="A528" s="81" t="s">
        <v>1034</v>
      </c>
      <c r="B528" s="79"/>
      <c r="C528" s="79"/>
      <c r="D528" s="79"/>
      <c r="E528" s="79"/>
      <c r="F528" s="79"/>
      <c r="G528" s="80"/>
    </row>
    <row r="529" spans="1:8" ht="12" customHeight="1">
      <c r="A529" s="366" t="s">
        <v>1035</v>
      </c>
      <c r="B529" s="367"/>
      <c r="C529" s="45">
        <v>298.1</v>
      </c>
      <c r="D529" s="16">
        <v>8</v>
      </c>
      <c r="E529" s="33" t="s">
        <v>1672</v>
      </c>
      <c r="F529" s="33"/>
      <c r="G529" s="34">
        <v>40299</v>
      </c>
      <c r="H529" s="1">
        <v>498</v>
      </c>
    </row>
    <row r="530" spans="1:8" ht="12" customHeight="1">
      <c r="A530" s="366" t="s">
        <v>1037</v>
      </c>
      <c r="B530" s="367"/>
      <c r="C530" s="45">
        <v>314</v>
      </c>
      <c r="D530" s="16">
        <v>8</v>
      </c>
      <c r="E530" s="33" t="s">
        <v>1673</v>
      </c>
      <c r="F530" s="33"/>
      <c r="G530" s="34">
        <v>40299</v>
      </c>
      <c r="H530" s="1">
        <v>499</v>
      </c>
    </row>
    <row r="531" spans="1:8" ht="12" customHeight="1">
      <c r="A531" s="366" t="s">
        <v>1039</v>
      </c>
      <c r="B531" s="367"/>
      <c r="C531" s="45">
        <v>310.1</v>
      </c>
      <c r="D531" s="16">
        <v>8</v>
      </c>
      <c r="E531" s="33" t="s">
        <v>1674</v>
      </c>
      <c r="F531" s="33"/>
      <c r="G531" s="34">
        <v>40299</v>
      </c>
      <c r="H531" s="1">
        <v>500</v>
      </c>
    </row>
    <row r="532" spans="1:8" ht="12" customHeight="1">
      <c r="A532" s="366" t="s">
        <v>1041</v>
      </c>
      <c r="B532" s="367"/>
      <c r="C532" s="45">
        <v>64.3</v>
      </c>
      <c r="D532" s="16">
        <v>2</v>
      </c>
      <c r="E532" s="33" t="s">
        <v>1675</v>
      </c>
      <c r="F532" s="33"/>
      <c r="G532" s="34">
        <v>40299</v>
      </c>
      <c r="H532" s="1">
        <v>501</v>
      </c>
    </row>
    <row r="533" spans="1:8" ht="12" customHeight="1">
      <c r="A533" s="366" t="s">
        <v>1043</v>
      </c>
      <c r="B533" s="367"/>
      <c r="C533" s="45">
        <v>87.4</v>
      </c>
      <c r="D533" s="16">
        <v>2</v>
      </c>
      <c r="E533" s="33" t="s">
        <v>1676</v>
      </c>
      <c r="F533" s="33"/>
      <c r="G533" s="34">
        <v>40299</v>
      </c>
      <c r="H533" s="1">
        <v>502</v>
      </c>
    </row>
    <row r="534" spans="1:8" ht="12" customHeight="1">
      <c r="A534" s="366" t="s">
        <v>1045</v>
      </c>
      <c r="B534" s="367"/>
      <c r="C534" s="45">
        <v>278.5</v>
      </c>
      <c r="D534" s="16">
        <v>6</v>
      </c>
      <c r="E534" s="33" t="s">
        <v>1692</v>
      </c>
      <c r="F534" s="33"/>
      <c r="G534" s="34">
        <v>41067</v>
      </c>
      <c r="H534" s="1">
        <v>503</v>
      </c>
    </row>
    <row r="535" spans="1:8" ht="12" customHeight="1">
      <c r="A535" s="366" t="s">
        <v>1047</v>
      </c>
      <c r="B535" s="367"/>
      <c r="C535" s="45">
        <v>279.4</v>
      </c>
      <c r="D535" s="16">
        <v>6</v>
      </c>
      <c r="E535" s="33" t="s">
        <v>1694</v>
      </c>
      <c r="F535" s="33"/>
      <c r="G535" s="34">
        <v>41067</v>
      </c>
      <c r="H535" s="1">
        <v>504</v>
      </c>
    </row>
    <row r="536" spans="1:8" ht="12" customHeight="1">
      <c r="A536" s="366" t="s">
        <v>1049</v>
      </c>
      <c r="B536" s="367"/>
      <c r="C536" s="45">
        <v>95.4</v>
      </c>
      <c r="D536" s="16">
        <v>3</v>
      </c>
      <c r="E536" s="33" t="s">
        <v>1677</v>
      </c>
      <c r="F536" s="33"/>
      <c r="G536" s="34">
        <v>40299</v>
      </c>
      <c r="H536" s="1">
        <v>505</v>
      </c>
    </row>
    <row r="537" spans="1:8" ht="12" customHeight="1">
      <c r="A537" s="366" t="s">
        <v>1051</v>
      </c>
      <c r="B537" s="367"/>
      <c r="C537" s="45">
        <v>157.3</v>
      </c>
      <c r="D537" s="16">
        <v>4</v>
      </c>
      <c r="E537" s="33" t="s">
        <v>1678</v>
      </c>
      <c r="F537" s="33"/>
      <c r="G537" s="34">
        <v>40299</v>
      </c>
      <c r="H537" s="1">
        <v>506</v>
      </c>
    </row>
    <row r="538" spans="1:8" ht="12" customHeight="1">
      <c r="A538" s="366" t="s">
        <v>1053</v>
      </c>
      <c r="B538" s="367"/>
      <c r="C538" s="45">
        <v>833.4</v>
      </c>
      <c r="D538" s="16">
        <v>18</v>
      </c>
      <c r="E538" s="33" t="s">
        <v>1688</v>
      </c>
      <c r="F538" s="33"/>
      <c r="G538" s="34">
        <v>40299</v>
      </c>
      <c r="H538" s="1">
        <v>507</v>
      </c>
    </row>
    <row r="539" spans="1:8" ht="12" customHeight="1">
      <c r="A539" s="366" t="s">
        <v>1055</v>
      </c>
      <c r="B539" s="367"/>
      <c r="C539" s="45">
        <v>832</v>
      </c>
      <c r="D539" s="16">
        <v>18</v>
      </c>
      <c r="E539" s="33" t="s">
        <v>1683</v>
      </c>
      <c r="F539" s="33"/>
      <c r="G539" s="34">
        <v>40299</v>
      </c>
      <c r="H539" s="1">
        <v>508</v>
      </c>
    </row>
    <row r="540" spans="1:8" ht="12" customHeight="1">
      <c r="A540" s="366" t="s">
        <v>1057</v>
      </c>
      <c r="B540" s="367"/>
      <c r="C540" s="45">
        <v>1293.8</v>
      </c>
      <c r="D540" s="16">
        <v>24</v>
      </c>
      <c r="E540" s="33" t="s">
        <v>1689</v>
      </c>
      <c r="F540" s="33"/>
      <c r="G540" s="34">
        <v>40299</v>
      </c>
      <c r="H540" s="1">
        <v>509</v>
      </c>
    </row>
    <row r="541" spans="1:8" ht="12" customHeight="1">
      <c r="A541" s="366" t="s">
        <v>1059</v>
      </c>
      <c r="B541" s="367"/>
      <c r="C541" s="45">
        <v>1295.6</v>
      </c>
      <c r="D541" s="16">
        <v>24</v>
      </c>
      <c r="E541" s="33" t="s">
        <v>1690</v>
      </c>
      <c r="F541" s="33"/>
      <c r="G541" s="34">
        <v>40299</v>
      </c>
      <c r="H541" s="1">
        <v>510</v>
      </c>
    </row>
    <row r="542" spans="1:8" ht="12" customHeight="1">
      <c r="A542" s="366" t="s">
        <v>1061</v>
      </c>
      <c r="B542" s="367"/>
      <c r="C542" s="45">
        <v>1338.1</v>
      </c>
      <c r="D542" s="16">
        <v>36</v>
      </c>
      <c r="E542" s="33" t="s">
        <v>1691</v>
      </c>
      <c r="F542" s="33"/>
      <c r="G542" s="34">
        <v>40299</v>
      </c>
      <c r="H542" s="1">
        <v>511</v>
      </c>
    </row>
    <row r="543" spans="1:8" ht="12" customHeight="1">
      <c r="A543" s="366" t="s">
        <v>1063</v>
      </c>
      <c r="B543" s="367"/>
      <c r="C543" s="45">
        <v>135.9</v>
      </c>
      <c r="D543" s="16">
        <v>3</v>
      </c>
      <c r="E543" s="33" t="s">
        <v>1679</v>
      </c>
      <c r="F543" s="33"/>
      <c r="G543" s="34">
        <v>40299</v>
      </c>
      <c r="H543" s="1">
        <v>512</v>
      </c>
    </row>
    <row r="544" spans="1:8" ht="12" customHeight="1">
      <c r="A544" s="366" t="s">
        <v>1064</v>
      </c>
      <c r="B544" s="367"/>
      <c r="C544" s="45">
        <v>100.4</v>
      </c>
      <c r="D544" s="16">
        <v>3</v>
      </c>
      <c r="E544" s="33" t="s">
        <v>1680</v>
      </c>
      <c r="F544" s="33"/>
      <c r="G544" s="34">
        <v>40299</v>
      </c>
      <c r="H544" s="1">
        <v>513</v>
      </c>
    </row>
    <row r="545" spans="1:8" ht="12" customHeight="1">
      <c r="A545" s="366" t="s">
        <v>1066</v>
      </c>
      <c r="B545" s="367"/>
      <c r="C545" s="45">
        <v>101.3</v>
      </c>
      <c r="D545" s="16">
        <v>4</v>
      </c>
      <c r="E545" s="33" t="s">
        <v>1681</v>
      </c>
      <c r="F545" s="33"/>
      <c r="G545" s="34">
        <v>40299</v>
      </c>
      <c r="H545" s="1">
        <v>514</v>
      </c>
    </row>
    <row r="546" spans="1:8" ht="12" customHeight="1">
      <c r="A546" s="366" t="s">
        <v>1068</v>
      </c>
      <c r="B546" s="367"/>
      <c r="C546" s="45">
        <v>102.9</v>
      </c>
      <c r="D546" s="16">
        <v>3</v>
      </c>
      <c r="E546" s="33" t="s">
        <v>1682</v>
      </c>
      <c r="F546" s="33"/>
      <c r="G546" s="34">
        <v>40299</v>
      </c>
      <c r="H546" s="1">
        <v>515</v>
      </c>
    </row>
    <row r="547" spans="1:8" ht="12" customHeight="1">
      <c r="A547" s="366" t="s">
        <v>1070</v>
      </c>
      <c r="B547" s="367"/>
      <c r="C547" s="45">
        <v>278.1</v>
      </c>
      <c r="D547" s="16">
        <v>6</v>
      </c>
      <c r="E547" s="33" t="s">
        <v>1684</v>
      </c>
      <c r="F547" s="33"/>
      <c r="G547" s="34">
        <v>40299</v>
      </c>
      <c r="H547" s="1">
        <v>516</v>
      </c>
    </row>
    <row r="548" spans="1:8" ht="12" customHeight="1">
      <c r="A548" s="366" t="s">
        <v>1072</v>
      </c>
      <c r="B548" s="367"/>
      <c r="C548" s="45">
        <v>279.2</v>
      </c>
      <c r="D548" s="16">
        <v>6</v>
      </c>
      <c r="E548" s="33" t="s">
        <v>1685</v>
      </c>
      <c r="F548" s="33"/>
      <c r="G548" s="34">
        <v>40299</v>
      </c>
      <c r="H548" s="1">
        <v>517</v>
      </c>
    </row>
    <row r="549" spans="1:8" ht="12" customHeight="1">
      <c r="A549" s="366" t="s">
        <v>1074</v>
      </c>
      <c r="B549" s="209"/>
      <c r="C549" s="46">
        <v>183.5</v>
      </c>
      <c r="D549" s="16">
        <v>2</v>
      </c>
      <c r="E549" s="33" t="s">
        <v>1686</v>
      </c>
      <c r="F549" s="33"/>
      <c r="G549" s="34">
        <v>40299</v>
      </c>
      <c r="H549" s="1">
        <v>518</v>
      </c>
    </row>
    <row r="550" spans="1:8" ht="12" customHeight="1">
      <c r="A550" s="366" t="s">
        <v>1076</v>
      </c>
      <c r="B550" s="209"/>
      <c r="C550" s="47">
        <v>164.2</v>
      </c>
      <c r="D550" s="16">
        <v>2</v>
      </c>
      <c r="E550" s="33" t="s">
        <v>1687</v>
      </c>
      <c r="F550" s="33"/>
      <c r="G550" s="34">
        <v>40299</v>
      </c>
      <c r="H550" s="1">
        <v>519</v>
      </c>
    </row>
    <row r="551" spans="1:8" ht="12" customHeight="1">
      <c r="A551" s="366" t="s">
        <v>1078</v>
      </c>
      <c r="B551" s="209"/>
      <c r="C551" s="47">
        <v>179</v>
      </c>
      <c r="D551" s="16">
        <v>8</v>
      </c>
      <c r="E551" s="33" t="s">
        <v>1693</v>
      </c>
      <c r="F551" s="33"/>
      <c r="G551" s="34">
        <v>40299</v>
      </c>
      <c r="H551" s="1">
        <v>520</v>
      </c>
    </row>
    <row r="552" spans="1:8" ht="12" customHeight="1">
      <c r="A552" s="366" t="s">
        <v>1080</v>
      </c>
      <c r="B552" s="209"/>
      <c r="C552" s="47">
        <v>115.7</v>
      </c>
      <c r="D552" s="16">
        <v>4</v>
      </c>
      <c r="E552" s="33" t="s">
        <v>1689</v>
      </c>
      <c r="F552" s="33"/>
      <c r="G552" s="34">
        <v>40299</v>
      </c>
      <c r="H552" s="1">
        <v>521</v>
      </c>
    </row>
    <row r="553" spans="1:8" ht="12" customHeight="1">
      <c r="A553" s="366" t="s">
        <v>1082</v>
      </c>
      <c r="B553" s="209"/>
      <c r="C553" s="47">
        <v>835.1</v>
      </c>
      <c r="D553" s="16">
        <v>18</v>
      </c>
      <c r="E553" s="33" t="s">
        <v>1698</v>
      </c>
      <c r="F553" s="33"/>
      <c r="G553" s="34">
        <v>40299</v>
      </c>
      <c r="H553" s="1">
        <v>522</v>
      </c>
    </row>
    <row r="554" spans="1:8" ht="12" customHeight="1">
      <c r="A554" s="366" t="s">
        <v>1084</v>
      </c>
      <c r="B554" s="209"/>
      <c r="C554" s="47">
        <v>837.9</v>
      </c>
      <c r="D554" s="16">
        <v>18</v>
      </c>
      <c r="E554" s="33" t="s">
        <v>1699</v>
      </c>
      <c r="F554" s="33"/>
      <c r="G554" s="34">
        <v>40299</v>
      </c>
      <c r="H554" s="1">
        <v>523</v>
      </c>
    </row>
    <row r="555" spans="1:8" ht="12" customHeight="1">
      <c r="A555" s="366" t="s">
        <v>1086</v>
      </c>
      <c r="B555" s="209"/>
      <c r="C555" s="47">
        <v>471.5</v>
      </c>
      <c r="D555" s="16">
        <v>12</v>
      </c>
      <c r="E555" s="33" t="s">
        <v>1695</v>
      </c>
      <c r="F555" s="33"/>
      <c r="G555" s="34">
        <v>40299</v>
      </c>
      <c r="H555" s="1">
        <v>524</v>
      </c>
    </row>
    <row r="556" spans="1:8" ht="12" customHeight="1">
      <c r="A556" s="366" t="s">
        <v>1088</v>
      </c>
      <c r="B556" s="209"/>
      <c r="C556" s="47">
        <v>839.5</v>
      </c>
      <c r="D556" s="16">
        <v>18</v>
      </c>
      <c r="E556" s="33" t="s">
        <v>1696</v>
      </c>
      <c r="F556" s="33"/>
      <c r="G556" s="34">
        <v>40299</v>
      </c>
      <c r="H556" s="1">
        <v>525</v>
      </c>
    </row>
    <row r="557" spans="1:8" ht="12" customHeight="1">
      <c r="A557" s="366" t="s">
        <v>1090</v>
      </c>
      <c r="B557" s="209"/>
      <c r="C557" s="47">
        <v>836.6</v>
      </c>
      <c r="D557" s="16">
        <v>18</v>
      </c>
      <c r="E557" s="33" t="s">
        <v>1697</v>
      </c>
      <c r="F557" s="33"/>
      <c r="G557" s="34">
        <v>40299</v>
      </c>
      <c r="H557" s="1">
        <v>526</v>
      </c>
    </row>
    <row r="558" spans="1:8" ht="12" customHeight="1">
      <c r="A558" s="366" t="s">
        <v>1092</v>
      </c>
      <c r="B558" s="209"/>
      <c r="C558" s="47">
        <v>852.3</v>
      </c>
      <c r="D558" s="16">
        <v>18</v>
      </c>
      <c r="E558" s="33" t="s">
        <v>1700</v>
      </c>
      <c r="F558" s="33"/>
      <c r="G558" s="34">
        <v>40299</v>
      </c>
      <c r="H558" s="1">
        <v>527</v>
      </c>
    </row>
    <row r="559" spans="1:8" ht="12" customHeight="1">
      <c r="A559" s="366" t="s">
        <v>1094</v>
      </c>
      <c r="B559" s="209"/>
      <c r="C559" s="47">
        <v>870.4</v>
      </c>
      <c r="D559" s="16">
        <v>18</v>
      </c>
      <c r="E559" s="33" t="s">
        <v>1701</v>
      </c>
      <c r="F559" s="33"/>
      <c r="G559" s="34">
        <v>40299</v>
      </c>
      <c r="H559" s="1">
        <v>528</v>
      </c>
    </row>
    <row r="560" spans="1:8" ht="12" customHeight="1">
      <c r="A560" s="366" t="s">
        <v>1096</v>
      </c>
      <c r="B560" s="209"/>
      <c r="C560" s="47">
        <v>864.7</v>
      </c>
      <c r="D560" s="16">
        <v>18</v>
      </c>
      <c r="E560" s="33" t="s">
        <v>1702</v>
      </c>
      <c r="F560" s="33"/>
      <c r="G560" s="34">
        <v>40299</v>
      </c>
      <c r="H560" s="1">
        <v>529</v>
      </c>
    </row>
    <row r="561" spans="1:8" ht="12" customHeight="1">
      <c r="A561" s="366" t="s">
        <v>1097</v>
      </c>
      <c r="B561" s="209"/>
      <c r="C561" s="47">
        <v>831.3</v>
      </c>
      <c r="D561" s="16">
        <v>18</v>
      </c>
      <c r="E561" s="33" t="s">
        <v>1703</v>
      </c>
      <c r="F561" s="33"/>
      <c r="G561" s="34">
        <v>40299</v>
      </c>
      <c r="H561" s="1">
        <v>530</v>
      </c>
    </row>
    <row r="562" spans="1:8" ht="12" customHeight="1">
      <c r="A562" s="366" t="s">
        <v>1099</v>
      </c>
      <c r="B562" s="209"/>
      <c r="C562" s="47">
        <v>836.7</v>
      </c>
      <c r="D562" s="16">
        <v>18</v>
      </c>
      <c r="E562" s="33" t="s">
        <v>1704</v>
      </c>
      <c r="F562" s="33"/>
      <c r="G562" s="34">
        <v>40299</v>
      </c>
      <c r="H562" s="1">
        <v>531</v>
      </c>
    </row>
    <row r="563" spans="1:8" ht="12" customHeight="1">
      <c r="A563" s="366" t="s">
        <v>1100</v>
      </c>
      <c r="B563" s="209"/>
      <c r="C563" s="47">
        <v>836.5</v>
      </c>
      <c r="D563" s="16">
        <v>18</v>
      </c>
      <c r="E563" s="33" t="s">
        <v>1705</v>
      </c>
      <c r="F563" s="33"/>
      <c r="G563" s="34">
        <v>40299</v>
      </c>
      <c r="H563" s="1">
        <v>532</v>
      </c>
    </row>
    <row r="564" spans="1:8" ht="26.25" customHeight="1">
      <c r="A564" s="366" t="s">
        <v>1102</v>
      </c>
      <c r="B564" s="209"/>
      <c r="C564" s="47">
        <v>1290.6</v>
      </c>
      <c r="D564" s="16">
        <v>32</v>
      </c>
      <c r="E564" s="33"/>
      <c r="F564" s="33" t="s">
        <v>1708</v>
      </c>
      <c r="G564" s="34">
        <v>40299</v>
      </c>
      <c r="H564" s="1">
        <v>533</v>
      </c>
    </row>
    <row r="565" spans="1:8" ht="24.75" customHeight="1">
      <c r="A565" s="366" t="s">
        <v>1104</v>
      </c>
      <c r="B565" s="209"/>
      <c r="C565" s="47">
        <v>2465.9</v>
      </c>
      <c r="D565" s="16">
        <v>60</v>
      </c>
      <c r="E565" s="33"/>
      <c r="F565" s="33" t="s">
        <v>1708</v>
      </c>
      <c r="G565" s="34">
        <v>40299</v>
      </c>
      <c r="H565" s="1">
        <v>534</v>
      </c>
    </row>
    <row r="566" spans="1:8" ht="24.75" customHeight="1">
      <c r="A566" s="366" t="s">
        <v>1108</v>
      </c>
      <c r="B566" s="209"/>
      <c r="C566" s="47">
        <v>3462.5</v>
      </c>
      <c r="D566" s="16">
        <v>75</v>
      </c>
      <c r="E566" s="33"/>
      <c r="F566" s="33" t="s">
        <v>1708</v>
      </c>
      <c r="G566" s="34">
        <v>40299</v>
      </c>
      <c r="H566" s="1">
        <v>535</v>
      </c>
    </row>
    <row r="567" spans="1:8" ht="23.25" customHeight="1">
      <c r="A567" s="366" t="s">
        <v>1111</v>
      </c>
      <c r="B567" s="209"/>
      <c r="C567" s="47">
        <v>3485.2</v>
      </c>
      <c r="D567" s="16">
        <v>75</v>
      </c>
      <c r="E567" s="33"/>
      <c r="F567" s="33" t="s">
        <v>1708</v>
      </c>
      <c r="G567" s="34">
        <v>40299</v>
      </c>
      <c r="H567" s="1">
        <v>536</v>
      </c>
    </row>
    <row r="568" spans="1:8" ht="25.5" customHeight="1">
      <c r="A568" s="366" t="s">
        <v>1114</v>
      </c>
      <c r="B568" s="209"/>
      <c r="C568" s="47">
        <v>3539.9</v>
      </c>
      <c r="D568" s="16">
        <v>75</v>
      </c>
      <c r="E568" s="33"/>
      <c r="F568" s="33" t="s">
        <v>1708</v>
      </c>
      <c r="G568" s="34">
        <v>40299</v>
      </c>
      <c r="H568" s="1">
        <v>537</v>
      </c>
    </row>
    <row r="569" spans="1:8" ht="24" customHeight="1">
      <c r="A569" s="366" t="s">
        <v>1118</v>
      </c>
      <c r="B569" s="209"/>
      <c r="C569" s="47">
        <v>3562.3</v>
      </c>
      <c r="D569" s="16">
        <v>75</v>
      </c>
      <c r="E569" s="33"/>
      <c r="F569" s="33" t="s">
        <v>1708</v>
      </c>
      <c r="G569" s="34">
        <v>40299</v>
      </c>
      <c r="H569" s="1">
        <v>538</v>
      </c>
    </row>
    <row r="570" spans="1:8" ht="28.5" customHeight="1">
      <c r="A570" s="366" t="s">
        <v>1121</v>
      </c>
      <c r="B570" s="209"/>
      <c r="C570" s="47">
        <v>4000.7</v>
      </c>
      <c r="D570" s="16">
        <v>80</v>
      </c>
      <c r="E570" s="33"/>
      <c r="F570" s="33" t="s">
        <v>1708</v>
      </c>
      <c r="G570" s="34">
        <v>40299</v>
      </c>
      <c r="H570" s="1">
        <v>539</v>
      </c>
    </row>
    <row r="571" spans="1:8" ht="12" customHeight="1">
      <c r="A571" s="366" t="s">
        <v>1124</v>
      </c>
      <c r="B571" s="209"/>
      <c r="C571" s="47">
        <v>473.5</v>
      </c>
      <c r="D571" s="16">
        <v>8</v>
      </c>
      <c r="E571" s="33" t="s">
        <v>1706</v>
      </c>
      <c r="F571" s="33"/>
      <c r="G571" s="34">
        <v>40299</v>
      </c>
      <c r="H571" s="1">
        <v>540</v>
      </c>
    </row>
    <row r="572" spans="1:8" ht="12" customHeight="1">
      <c r="A572" s="366" t="s">
        <v>1126</v>
      </c>
      <c r="B572" s="209"/>
      <c r="C572" s="47">
        <v>809.4</v>
      </c>
      <c r="D572" s="16">
        <v>12</v>
      </c>
      <c r="E572" s="33" t="s">
        <v>1707</v>
      </c>
      <c r="F572" s="33"/>
      <c r="G572" s="34">
        <v>40299</v>
      </c>
      <c r="H572" s="1">
        <v>541</v>
      </c>
    </row>
    <row r="573" spans="1:8" ht="24.75" customHeight="1">
      <c r="A573" s="366" t="s">
        <v>1128</v>
      </c>
      <c r="B573" s="209"/>
      <c r="C573" s="47">
        <v>643.6</v>
      </c>
      <c r="D573" s="16">
        <v>16</v>
      </c>
      <c r="E573" s="33"/>
      <c r="F573" s="33" t="s">
        <v>1708</v>
      </c>
      <c r="G573" s="34">
        <v>40299</v>
      </c>
      <c r="H573" s="1">
        <v>542</v>
      </c>
    </row>
    <row r="574" spans="1:8" ht="26.25" customHeight="1">
      <c r="A574" s="366" t="s">
        <v>1130</v>
      </c>
      <c r="B574" s="367"/>
      <c r="C574" s="50">
        <v>1280.2</v>
      </c>
      <c r="D574" s="16">
        <v>32</v>
      </c>
      <c r="E574" s="33"/>
      <c r="F574" s="33" t="s">
        <v>1708</v>
      </c>
      <c r="G574" s="34">
        <v>40299</v>
      </c>
      <c r="H574" s="1">
        <v>543</v>
      </c>
    </row>
    <row r="575" spans="1:8" ht="24.75" customHeight="1">
      <c r="A575" s="366" t="s">
        <v>1132</v>
      </c>
      <c r="B575" s="367"/>
      <c r="C575" s="45">
        <v>1239.1</v>
      </c>
      <c r="D575" s="16">
        <v>31</v>
      </c>
      <c r="E575" s="33"/>
      <c r="F575" s="33" t="s">
        <v>1708</v>
      </c>
      <c r="G575" s="34">
        <v>40299</v>
      </c>
      <c r="H575" s="1">
        <v>544</v>
      </c>
    </row>
    <row r="576" spans="1:7" ht="17.25" customHeight="1">
      <c r="A576" s="355" t="s">
        <v>1269</v>
      </c>
      <c r="B576" s="367"/>
      <c r="C576" s="61">
        <f>SUM(C529:C575)</f>
        <v>44282.99999999999</v>
      </c>
      <c r="D576" s="61">
        <f>SUM(D529:D575)</f>
        <v>971</v>
      </c>
      <c r="E576" s="33"/>
      <c r="F576" s="33"/>
      <c r="G576" s="34"/>
    </row>
    <row r="577" spans="1:7" ht="13.5" customHeight="1">
      <c r="A577" s="78" t="s">
        <v>1137</v>
      </c>
      <c r="B577" s="79"/>
      <c r="C577" s="79"/>
      <c r="D577" s="79"/>
      <c r="E577" s="79"/>
      <c r="F577" s="79"/>
      <c r="G577" s="80"/>
    </row>
    <row r="578" spans="1:8" ht="12" customHeight="1">
      <c r="A578" s="360" t="s">
        <v>1138</v>
      </c>
      <c r="B578" s="367"/>
      <c r="C578" s="43">
        <v>921.8</v>
      </c>
      <c r="D578" s="16">
        <v>22</v>
      </c>
      <c r="E578" s="33" t="s">
        <v>1709</v>
      </c>
      <c r="F578" s="33"/>
      <c r="G578" s="34">
        <v>40299</v>
      </c>
      <c r="H578" s="1">
        <v>545</v>
      </c>
    </row>
    <row r="579" spans="1:8" ht="12" customHeight="1">
      <c r="A579" s="360" t="s">
        <v>1140</v>
      </c>
      <c r="B579" s="367"/>
      <c r="C579" s="42">
        <v>1143.5</v>
      </c>
      <c r="D579" s="16">
        <v>24</v>
      </c>
      <c r="E579" s="33" t="s">
        <v>1710</v>
      </c>
      <c r="F579" s="33"/>
      <c r="G579" s="34">
        <v>40299</v>
      </c>
      <c r="H579" s="1">
        <v>546</v>
      </c>
    </row>
    <row r="580" spans="1:7" ht="14.25" customHeight="1">
      <c r="A580" s="208" t="s">
        <v>1269</v>
      </c>
      <c r="B580" s="367"/>
      <c r="C580" s="37">
        <f>SUM(C578:C579)</f>
        <v>2065.3</v>
      </c>
      <c r="D580" s="37">
        <f>SUM(D578:D579)</f>
        <v>46</v>
      </c>
      <c r="E580" s="33"/>
      <c r="F580" s="33"/>
      <c r="G580" s="30"/>
    </row>
    <row r="581" spans="1:7" ht="13.5" customHeight="1">
      <c r="A581" s="81" t="s">
        <v>1142</v>
      </c>
      <c r="B581" s="79"/>
      <c r="C581" s="79"/>
      <c r="D581" s="79"/>
      <c r="E581" s="79"/>
      <c r="F581" s="79"/>
      <c r="G581" s="80"/>
    </row>
    <row r="582" spans="1:8" ht="12" customHeight="1">
      <c r="A582" s="366" t="s">
        <v>1143</v>
      </c>
      <c r="B582" s="367"/>
      <c r="C582" s="40">
        <v>115.4</v>
      </c>
      <c r="D582" s="32">
        <v>4</v>
      </c>
      <c r="E582" s="33" t="s">
        <v>1738</v>
      </c>
      <c r="F582" s="33"/>
      <c r="G582" s="33" t="s">
        <v>1739</v>
      </c>
      <c r="H582" s="1">
        <v>547</v>
      </c>
    </row>
    <row r="583" spans="1:8" ht="12" customHeight="1">
      <c r="A583" s="366" t="s">
        <v>1145</v>
      </c>
      <c r="B583" s="367"/>
      <c r="C583" s="40">
        <v>219.9</v>
      </c>
      <c r="D583" s="32">
        <v>4</v>
      </c>
      <c r="E583" s="33" t="s">
        <v>1740</v>
      </c>
      <c r="F583" s="33"/>
      <c r="G583" s="33" t="s">
        <v>1739</v>
      </c>
      <c r="H583" s="1">
        <v>548</v>
      </c>
    </row>
    <row r="584" spans="1:8" ht="12" customHeight="1">
      <c r="A584" s="366" t="s">
        <v>1147</v>
      </c>
      <c r="B584" s="367"/>
      <c r="C584" s="40">
        <v>488.5</v>
      </c>
      <c r="D584" s="32">
        <v>12</v>
      </c>
      <c r="E584" s="33" t="s">
        <v>1741</v>
      </c>
      <c r="F584" s="33"/>
      <c r="G584" s="33" t="s">
        <v>1739</v>
      </c>
      <c r="H584" s="1">
        <v>549</v>
      </c>
    </row>
    <row r="585" spans="1:8" ht="12" customHeight="1">
      <c r="A585" s="366" t="s">
        <v>1149</v>
      </c>
      <c r="B585" s="367"/>
      <c r="C585" s="40">
        <v>204.7</v>
      </c>
      <c r="D585" s="32">
        <v>2</v>
      </c>
      <c r="E585" s="33" t="s">
        <v>1742</v>
      </c>
      <c r="F585" s="33"/>
      <c r="G585" s="33" t="s">
        <v>1739</v>
      </c>
      <c r="H585" s="1">
        <v>550</v>
      </c>
    </row>
    <row r="586" spans="1:8" ht="12" customHeight="1">
      <c r="A586" s="366" t="s">
        <v>1151</v>
      </c>
      <c r="B586" s="367"/>
      <c r="C586" s="40">
        <v>534.3</v>
      </c>
      <c r="D586" s="32">
        <v>12</v>
      </c>
      <c r="E586" s="33" t="s">
        <v>1743</v>
      </c>
      <c r="F586" s="33"/>
      <c r="G586" s="33" t="s">
        <v>1739</v>
      </c>
      <c r="H586" s="1">
        <v>551</v>
      </c>
    </row>
    <row r="587" spans="1:8" ht="12" customHeight="1">
      <c r="A587" s="366" t="s">
        <v>1153</v>
      </c>
      <c r="B587" s="367"/>
      <c r="C587" s="40">
        <v>789</v>
      </c>
      <c r="D587" s="32">
        <v>16</v>
      </c>
      <c r="E587" s="33" t="s">
        <v>1744</v>
      </c>
      <c r="F587" s="33"/>
      <c r="G587" s="33" t="s">
        <v>1739</v>
      </c>
      <c r="H587" s="1">
        <v>552</v>
      </c>
    </row>
    <row r="588" spans="1:8" ht="12" customHeight="1">
      <c r="A588" s="366" t="s">
        <v>1155</v>
      </c>
      <c r="B588" s="367"/>
      <c r="C588" s="40">
        <v>528.4</v>
      </c>
      <c r="D588" s="32">
        <v>12</v>
      </c>
      <c r="E588" s="33" t="s">
        <v>1745</v>
      </c>
      <c r="F588" s="33"/>
      <c r="G588" s="33" t="s">
        <v>1739</v>
      </c>
      <c r="H588" s="1">
        <v>553</v>
      </c>
    </row>
    <row r="589" spans="1:8" ht="12" customHeight="1">
      <c r="A589" s="366" t="s">
        <v>1157</v>
      </c>
      <c r="B589" s="367"/>
      <c r="C589" s="40">
        <v>184.7</v>
      </c>
      <c r="D589" s="32">
        <v>4</v>
      </c>
      <c r="E589" s="33" t="s">
        <v>1746</v>
      </c>
      <c r="F589" s="33"/>
      <c r="G589" s="33" t="s">
        <v>1739</v>
      </c>
      <c r="H589" s="1">
        <v>554</v>
      </c>
    </row>
    <row r="590" spans="1:8" ht="12" customHeight="1">
      <c r="A590" s="366" t="s">
        <v>1159</v>
      </c>
      <c r="B590" s="367"/>
      <c r="C590" s="40">
        <v>255.8</v>
      </c>
      <c r="D590" s="32">
        <v>4</v>
      </c>
      <c r="E590" s="33" t="s">
        <v>1747</v>
      </c>
      <c r="F590" s="33"/>
      <c r="G590" s="33" t="s">
        <v>1739</v>
      </c>
      <c r="H590" s="1">
        <v>555</v>
      </c>
    </row>
    <row r="591" spans="1:8" ht="12" customHeight="1">
      <c r="A591" s="366" t="s">
        <v>1161</v>
      </c>
      <c r="B591" s="367"/>
      <c r="C591" s="40">
        <v>96.5</v>
      </c>
      <c r="D591" s="32">
        <v>2</v>
      </c>
      <c r="E591" s="33" t="s">
        <v>1711</v>
      </c>
      <c r="F591" s="33"/>
      <c r="G591" s="34">
        <v>41548</v>
      </c>
      <c r="H591" s="1">
        <v>556</v>
      </c>
    </row>
    <row r="592" spans="1:8" ht="12" customHeight="1">
      <c r="A592" s="366" t="s">
        <v>1163</v>
      </c>
      <c r="B592" s="367"/>
      <c r="C592" s="40">
        <v>109</v>
      </c>
      <c r="D592" s="32">
        <v>3</v>
      </c>
      <c r="E592" s="33" t="s">
        <v>1718</v>
      </c>
      <c r="F592" s="33"/>
      <c r="G592" s="34">
        <v>41548</v>
      </c>
      <c r="H592" s="1">
        <v>557</v>
      </c>
    </row>
    <row r="593" spans="1:8" ht="12" customHeight="1">
      <c r="A593" s="366" t="s">
        <v>1165</v>
      </c>
      <c r="B593" s="367"/>
      <c r="C593" s="40">
        <v>176.8</v>
      </c>
      <c r="D593" s="32">
        <v>3</v>
      </c>
      <c r="E593" s="33" t="s">
        <v>1719</v>
      </c>
      <c r="F593" s="33"/>
      <c r="G593" s="34">
        <v>41548</v>
      </c>
      <c r="H593" s="1">
        <v>558</v>
      </c>
    </row>
    <row r="594" spans="1:8" ht="12" customHeight="1">
      <c r="A594" s="366" t="s">
        <v>1167</v>
      </c>
      <c r="B594" s="367"/>
      <c r="C594" s="40">
        <v>108</v>
      </c>
      <c r="D594" s="32">
        <v>4</v>
      </c>
      <c r="E594" s="33" t="s">
        <v>1720</v>
      </c>
      <c r="F594" s="33"/>
      <c r="G594" s="34">
        <v>41548</v>
      </c>
      <c r="H594" s="1">
        <v>559</v>
      </c>
    </row>
    <row r="595" spans="1:8" ht="12" customHeight="1">
      <c r="A595" s="366" t="s">
        <v>1169</v>
      </c>
      <c r="B595" s="367"/>
      <c r="C595" s="40">
        <v>267.3</v>
      </c>
      <c r="D595" s="32">
        <v>4</v>
      </c>
      <c r="E595" s="33" t="s">
        <v>1721</v>
      </c>
      <c r="F595" s="33"/>
      <c r="G595" s="34">
        <v>41548</v>
      </c>
      <c r="H595" s="1">
        <v>560</v>
      </c>
    </row>
    <row r="596" spans="1:8" ht="12" customHeight="1">
      <c r="A596" s="366" t="s">
        <v>1171</v>
      </c>
      <c r="B596" s="367"/>
      <c r="C596" s="40">
        <v>270</v>
      </c>
      <c r="D596" s="32">
        <v>4</v>
      </c>
      <c r="E596" s="33" t="s">
        <v>1722</v>
      </c>
      <c r="F596" s="33"/>
      <c r="G596" s="34">
        <v>41548</v>
      </c>
      <c r="H596" s="1">
        <v>561</v>
      </c>
    </row>
    <row r="597" spans="1:8" ht="12" customHeight="1">
      <c r="A597" s="366" t="s">
        <v>1173</v>
      </c>
      <c r="B597" s="367"/>
      <c r="C597" s="40">
        <v>106</v>
      </c>
      <c r="D597" s="32">
        <v>4</v>
      </c>
      <c r="E597" s="33" t="s">
        <v>1723</v>
      </c>
      <c r="F597" s="33"/>
      <c r="G597" s="34">
        <v>41548</v>
      </c>
      <c r="H597" s="1">
        <v>562</v>
      </c>
    </row>
    <row r="598" spans="1:8" ht="12" customHeight="1">
      <c r="A598" s="366" t="s">
        <v>1175</v>
      </c>
      <c r="B598" s="367"/>
      <c r="C598" s="40">
        <v>144</v>
      </c>
      <c r="D598" s="32">
        <v>4</v>
      </c>
      <c r="E598" s="33" t="s">
        <v>1724</v>
      </c>
      <c r="F598" s="33"/>
      <c r="G598" s="34">
        <v>41548</v>
      </c>
      <c r="H598" s="1">
        <v>563</v>
      </c>
    </row>
    <row r="599" spans="1:8" ht="12" customHeight="1">
      <c r="A599" s="366" t="s">
        <v>1177</v>
      </c>
      <c r="B599" s="367"/>
      <c r="C599" s="40">
        <v>855.2</v>
      </c>
      <c r="D599" s="32">
        <v>18</v>
      </c>
      <c r="E599" s="33" t="s">
        <v>1725</v>
      </c>
      <c r="F599" s="33"/>
      <c r="G599" s="34">
        <v>41548</v>
      </c>
      <c r="H599" s="1">
        <v>564</v>
      </c>
    </row>
    <row r="600" spans="1:8" ht="12" customHeight="1">
      <c r="A600" s="366" t="s">
        <v>1179</v>
      </c>
      <c r="B600" s="367"/>
      <c r="C600" s="40">
        <v>120.2</v>
      </c>
      <c r="D600" s="32">
        <v>4</v>
      </c>
      <c r="E600" s="33" t="s">
        <v>1726</v>
      </c>
      <c r="F600" s="33"/>
      <c r="G600" s="34">
        <v>41548</v>
      </c>
      <c r="H600" s="1">
        <v>565</v>
      </c>
    </row>
    <row r="601" spans="1:8" ht="12" customHeight="1">
      <c r="A601" s="366" t="s">
        <v>1181</v>
      </c>
      <c r="B601" s="367"/>
      <c r="C601" s="40">
        <v>121.1</v>
      </c>
      <c r="D601" s="32">
        <v>4</v>
      </c>
      <c r="E601" s="33" t="s">
        <v>1727</v>
      </c>
      <c r="F601" s="33"/>
      <c r="G601" s="34">
        <v>41548</v>
      </c>
      <c r="H601" s="1">
        <v>566</v>
      </c>
    </row>
    <row r="602" spans="1:8" ht="12" customHeight="1">
      <c r="A602" s="366" t="s">
        <v>1183</v>
      </c>
      <c r="B602" s="367"/>
      <c r="C602" s="40">
        <v>129</v>
      </c>
      <c r="D602" s="32">
        <v>6</v>
      </c>
      <c r="E602" s="33" t="s">
        <v>1728</v>
      </c>
      <c r="F602" s="33"/>
      <c r="G602" s="34">
        <v>41548</v>
      </c>
      <c r="H602" s="1">
        <v>567</v>
      </c>
    </row>
    <row r="603" spans="1:8" ht="12" customHeight="1">
      <c r="A603" s="366" t="s">
        <v>1184</v>
      </c>
      <c r="B603" s="367"/>
      <c r="C603" s="40">
        <v>79.7</v>
      </c>
      <c r="D603" s="32">
        <v>2</v>
      </c>
      <c r="E603" s="33" t="s">
        <v>1729</v>
      </c>
      <c r="F603" s="33"/>
      <c r="G603" s="34">
        <v>41548</v>
      </c>
      <c r="H603" s="1">
        <v>568</v>
      </c>
    </row>
    <row r="604" spans="1:8" ht="12" customHeight="1">
      <c r="A604" s="366" t="s">
        <v>1186</v>
      </c>
      <c r="B604" s="367"/>
      <c r="C604" s="40">
        <v>308</v>
      </c>
      <c r="D604" s="32">
        <v>9</v>
      </c>
      <c r="E604" s="33" t="s">
        <v>1730</v>
      </c>
      <c r="F604" s="33"/>
      <c r="G604" s="34">
        <v>41548</v>
      </c>
      <c r="H604" s="1">
        <v>569</v>
      </c>
    </row>
    <row r="605" spans="1:8" ht="12" customHeight="1">
      <c r="A605" s="366" t="s">
        <v>1188</v>
      </c>
      <c r="B605" s="367"/>
      <c r="C605" s="40">
        <v>95.8</v>
      </c>
      <c r="D605" s="32">
        <v>2</v>
      </c>
      <c r="E605" s="33" t="s">
        <v>1731</v>
      </c>
      <c r="F605" s="33"/>
      <c r="G605" s="34">
        <v>41548</v>
      </c>
      <c r="H605" s="1">
        <v>570</v>
      </c>
    </row>
    <row r="606" spans="1:8" ht="12" customHeight="1">
      <c r="A606" s="366" t="s">
        <v>1190</v>
      </c>
      <c r="B606" s="367"/>
      <c r="C606" s="40">
        <v>256.1</v>
      </c>
      <c r="D606" s="32">
        <v>6</v>
      </c>
      <c r="E606" s="33" t="s">
        <v>1732</v>
      </c>
      <c r="F606" s="33"/>
      <c r="G606" s="34">
        <v>41548</v>
      </c>
      <c r="H606" s="1">
        <v>571</v>
      </c>
    </row>
    <row r="607" spans="1:8" ht="12" customHeight="1">
      <c r="A607" s="366" t="s">
        <v>1192</v>
      </c>
      <c r="B607" s="367"/>
      <c r="C607" s="40">
        <v>241.7</v>
      </c>
      <c r="D607" s="32">
        <v>4</v>
      </c>
      <c r="E607" s="33" t="s">
        <v>1717</v>
      </c>
      <c r="F607" s="33"/>
      <c r="G607" s="34">
        <v>41548</v>
      </c>
      <c r="H607" s="1">
        <v>572</v>
      </c>
    </row>
    <row r="608" spans="1:8" ht="12" customHeight="1">
      <c r="A608" s="366" t="s">
        <v>1194</v>
      </c>
      <c r="B608" s="367"/>
      <c r="C608" s="40">
        <v>133.3</v>
      </c>
      <c r="D608" s="32">
        <v>2</v>
      </c>
      <c r="E608" s="33" t="s">
        <v>1737</v>
      </c>
      <c r="F608" s="33"/>
      <c r="G608" s="34">
        <v>41548</v>
      </c>
      <c r="H608" s="1">
        <v>573</v>
      </c>
    </row>
    <row r="609" spans="1:8" ht="12" customHeight="1">
      <c r="A609" s="366" t="s">
        <v>1195</v>
      </c>
      <c r="B609" s="367"/>
      <c r="C609" s="40">
        <v>134</v>
      </c>
      <c r="D609" s="32">
        <v>2</v>
      </c>
      <c r="E609" s="33" t="s">
        <v>1733</v>
      </c>
      <c r="F609" s="33"/>
      <c r="G609" s="34">
        <v>41548</v>
      </c>
      <c r="H609" s="1">
        <v>574</v>
      </c>
    </row>
    <row r="610" spans="1:8" ht="12" customHeight="1">
      <c r="A610" s="366" t="s">
        <v>1197</v>
      </c>
      <c r="B610" s="367"/>
      <c r="C610" s="40">
        <v>134.9</v>
      </c>
      <c r="D610" s="32">
        <v>2</v>
      </c>
      <c r="E610" s="33" t="s">
        <v>1734</v>
      </c>
      <c r="F610" s="33"/>
      <c r="G610" s="34">
        <v>41548</v>
      </c>
      <c r="H610" s="1">
        <v>575</v>
      </c>
    </row>
    <row r="611" spans="1:8" ht="12" customHeight="1">
      <c r="A611" s="366" t="s">
        <v>1198</v>
      </c>
      <c r="B611" s="367"/>
      <c r="C611" s="40">
        <v>972.44</v>
      </c>
      <c r="D611" s="32">
        <v>22</v>
      </c>
      <c r="E611" s="33" t="s">
        <v>1735</v>
      </c>
      <c r="F611" s="33"/>
      <c r="G611" s="34">
        <v>41548</v>
      </c>
      <c r="H611" s="1">
        <v>576</v>
      </c>
    </row>
    <row r="612" spans="1:8" ht="12" customHeight="1">
      <c r="A612" s="366" t="s">
        <v>1200</v>
      </c>
      <c r="B612" s="367"/>
      <c r="C612" s="40">
        <v>262.8</v>
      </c>
      <c r="D612" s="32">
        <v>4</v>
      </c>
      <c r="E612" s="33" t="s">
        <v>1736</v>
      </c>
      <c r="F612" s="33"/>
      <c r="G612" s="34">
        <v>41548</v>
      </c>
      <c r="H612" s="1">
        <v>577</v>
      </c>
    </row>
    <row r="613" spans="1:8" ht="12" customHeight="1">
      <c r="A613" s="366" t="s">
        <v>1202</v>
      </c>
      <c r="B613" s="367"/>
      <c r="C613" s="40">
        <v>145.8</v>
      </c>
      <c r="D613" s="32">
        <v>4</v>
      </c>
      <c r="E613" s="33" t="s">
        <v>1712</v>
      </c>
      <c r="F613" s="33"/>
      <c r="G613" s="34">
        <v>41548</v>
      </c>
      <c r="H613" s="1">
        <v>578</v>
      </c>
    </row>
    <row r="614" spans="1:8" ht="12" customHeight="1">
      <c r="A614" s="366" t="s">
        <v>1204</v>
      </c>
      <c r="B614" s="367"/>
      <c r="C614" s="40">
        <v>456</v>
      </c>
      <c r="D614" s="32">
        <v>12</v>
      </c>
      <c r="E614" s="33" t="s">
        <v>1713</v>
      </c>
      <c r="F614" s="33"/>
      <c r="G614" s="34">
        <v>41548</v>
      </c>
      <c r="H614" s="1">
        <v>579</v>
      </c>
    </row>
    <row r="615" spans="1:8" ht="12" customHeight="1">
      <c r="A615" s="366" t="s">
        <v>1206</v>
      </c>
      <c r="B615" s="367"/>
      <c r="C615" s="40">
        <v>166.3</v>
      </c>
      <c r="D615" s="32">
        <v>4</v>
      </c>
      <c r="E615" s="33" t="s">
        <v>1714</v>
      </c>
      <c r="F615" s="33"/>
      <c r="G615" s="34">
        <v>41548</v>
      </c>
      <c r="H615" s="1">
        <v>580</v>
      </c>
    </row>
    <row r="616" spans="1:8" ht="12" customHeight="1">
      <c r="A616" s="366" t="s">
        <v>1208</v>
      </c>
      <c r="B616" s="367"/>
      <c r="C616" s="40">
        <v>362.3</v>
      </c>
      <c r="D616" s="32">
        <v>8</v>
      </c>
      <c r="E616" s="33" t="s">
        <v>1715</v>
      </c>
      <c r="F616" s="33"/>
      <c r="G616" s="34">
        <v>41548</v>
      </c>
      <c r="H616" s="1">
        <v>581</v>
      </c>
    </row>
    <row r="617" spans="1:12" ht="12" customHeight="1">
      <c r="A617" s="366" t="s">
        <v>1210</v>
      </c>
      <c r="B617" s="367"/>
      <c r="C617" s="40">
        <v>98.3</v>
      </c>
      <c r="D617" s="32">
        <v>2</v>
      </c>
      <c r="E617" s="33" t="s">
        <v>1716</v>
      </c>
      <c r="F617" s="33"/>
      <c r="G617" s="34">
        <v>41548</v>
      </c>
      <c r="H617" s="1">
        <v>582</v>
      </c>
      <c r="L617" s="1">
        <v>595</v>
      </c>
    </row>
    <row r="618" spans="1:7" ht="18" customHeight="1">
      <c r="A618" s="355" t="s">
        <v>1269</v>
      </c>
      <c r="B618" s="367"/>
      <c r="C618" s="38">
        <f>SUM(C582:C617)</f>
        <v>9671.239999999998</v>
      </c>
      <c r="D618" s="38">
        <f>SUM(D582:D617)</f>
        <v>215</v>
      </c>
      <c r="E618" s="33"/>
      <c r="F618" s="33"/>
      <c r="G618" s="33"/>
    </row>
    <row r="619" spans="1:7" ht="13.5" customHeight="1">
      <c r="A619" s="181" t="s">
        <v>1215</v>
      </c>
      <c r="B619" s="367"/>
      <c r="C619" s="38">
        <f>C47+C74+C188+C247+C323+C362+C386+C415+C477+C527+C576+C580+C618</f>
        <v>362590.27999999997</v>
      </c>
      <c r="D619" s="38">
        <f>D47+D74+D188+D247+D323+D362+D386+D415+D477+D527+D576+D580+D618</f>
        <v>7524</v>
      </c>
      <c r="E619" s="33"/>
      <c r="F619" s="33"/>
      <c r="G619" s="33"/>
    </row>
    <row r="620" ht="15" customHeight="1"/>
    <row r="621" spans="1:6" ht="13.5" customHeight="1">
      <c r="A621" s="82"/>
      <c r="B621" s="82"/>
      <c r="C621" s="82"/>
      <c r="D621" s="82"/>
      <c r="E621" s="19"/>
      <c r="F621" s="19"/>
    </row>
    <row r="622" spans="2:4" ht="13.5" customHeight="1">
      <c r="B622" s="17"/>
      <c r="C622" s="17"/>
      <c r="D622" s="17"/>
    </row>
    <row r="623" spans="1:7" ht="13.5" customHeight="1">
      <c r="A623" s="83" t="s">
        <v>1751</v>
      </c>
      <c r="B623" s="84"/>
      <c r="C623" s="84"/>
      <c r="D623" s="84"/>
      <c r="E623" s="395" t="s">
        <v>1752</v>
      </c>
      <c r="F623" s="395"/>
      <c r="G623" s="395"/>
    </row>
    <row r="624" spans="2:4" ht="13.5" customHeight="1">
      <c r="B624" s="17"/>
      <c r="C624" s="17"/>
      <c r="D624" s="17"/>
    </row>
    <row r="625" spans="2:6" ht="13.5" customHeight="1">
      <c r="B625" s="144" t="s">
        <v>191</v>
      </c>
      <c r="C625" s="145"/>
      <c r="D625" s="145"/>
      <c r="E625" s="51"/>
      <c r="F625" s="51"/>
    </row>
    <row r="626" spans="2:4" ht="13.5" customHeight="1">
      <c r="B626" s="145"/>
      <c r="C626" s="145"/>
      <c r="D626" s="145"/>
    </row>
    <row r="627" ht="408.75" customHeight="1"/>
    <row r="628" ht="175.5" customHeight="1"/>
    <row r="629" spans="1:10" ht="12" customHeight="1">
      <c r="A629" s="148" t="s">
        <v>154</v>
      </c>
      <c r="B629" s="149"/>
      <c r="C629" s="149"/>
      <c r="D629" s="149"/>
      <c r="E629" s="77"/>
      <c r="F629" s="77"/>
      <c r="G629" s="77"/>
      <c r="H629" s="77"/>
      <c r="I629" s="77"/>
      <c r="J629" s="77"/>
    </row>
    <row r="630" ht="12" customHeight="1"/>
  </sheetData>
  <sheetProtection/>
  <mergeCells count="624">
    <mergeCell ref="A618:B618"/>
    <mergeCell ref="A619:B619"/>
    <mergeCell ref="A621:D621"/>
    <mergeCell ref="A623:D623"/>
    <mergeCell ref="E623:G623"/>
    <mergeCell ref="B625:D626"/>
    <mergeCell ref="A629:D629"/>
    <mergeCell ref="E629:J629"/>
    <mergeCell ref="A615:B615"/>
    <mergeCell ref="A616:B616"/>
    <mergeCell ref="A617:B617"/>
    <mergeCell ref="A612:B612"/>
    <mergeCell ref="A613:B613"/>
    <mergeCell ref="A614:B614"/>
    <mergeCell ref="A609:B609"/>
    <mergeCell ref="A610:B610"/>
    <mergeCell ref="A611:B611"/>
    <mergeCell ref="A606:B606"/>
    <mergeCell ref="A607:B607"/>
    <mergeCell ref="A608:B608"/>
    <mergeCell ref="A603:B603"/>
    <mergeCell ref="A604:B604"/>
    <mergeCell ref="A605:B605"/>
    <mergeCell ref="A600:B600"/>
    <mergeCell ref="A601:B601"/>
    <mergeCell ref="A602:B602"/>
    <mergeCell ref="A597:B597"/>
    <mergeCell ref="A598:B598"/>
    <mergeCell ref="A599:B599"/>
    <mergeCell ref="A594:B594"/>
    <mergeCell ref="A595:B595"/>
    <mergeCell ref="A596:B596"/>
    <mergeCell ref="A591:B591"/>
    <mergeCell ref="A592:B592"/>
    <mergeCell ref="A593:B593"/>
    <mergeCell ref="A588:B588"/>
    <mergeCell ref="A589:B589"/>
    <mergeCell ref="A590:B590"/>
    <mergeCell ref="A586:B586"/>
    <mergeCell ref="A587:B587"/>
    <mergeCell ref="A581:G581"/>
    <mergeCell ref="A582:B582"/>
    <mergeCell ref="A583:B583"/>
    <mergeCell ref="A584:B584"/>
    <mergeCell ref="A574:B574"/>
    <mergeCell ref="A575:B575"/>
    <mergeCell ref="A576:B576"/>
    <mergeCell ref="A585:B585"/>
    <mergeCell ref="A577:G577"/>
    <mergeCell ref="A578:B578"/>
    <mergeCell ref="A579:B579"/>
    <mergeCell ref="A580:B580"/>
    <mergeCell ref="A571:B571"/>
    <mergeCell ref="A572:B572"/>
    <mergeCell ref="A573:B573"/>
    <mergeCell ref="A568:B568"/>
    <mergeCell ref="A569:B569"/>
    <mergeCell ref="A570:B570"/>
    <mergeCell ref="A565:B565"/>
    <mergeCell ref="A566:B566"/>
    <mergeCell ref="A567:B567"/>
    <mergeCell ref="A562:B562"/>
    <mergeCell ref="A563:B563"/>
    <mergeCell ref="A564:B564"/>
    <mergeCell ref="A559:B559"/>
    <mergeCell ref="A560:B560"/>
    <mergeCell ref="A561:B561"/>
    <mergeCell ref="A556:B556"/>
    <mergeCell ref="A557:B557"/>
    <mergeCell ref="A558:B558"/>
    <mergeCell ref="A553:B553"/>
    <mergeCell ref="A554:B554"/>
    <mergeCell ref="A555:B555"/>
    <mergeCell ref="A550:B550"/>
    <mergeCell ref="A551:B551"/>
    <mergeCell ref="A552:B552"/>
    <mergeCell ref="A547:B547"/>
    <mergeCell ref="A548:B548"/>
    <mergeCell ref="A549:B549"/>
    <mergeCell ref="A544:B544"/>
    <mergeCell ref="A545:B545"/>
    <mergeCell ref="A546:B546"/>
    <mergeCell ref="A541:B541"/>
    <mergeCell ref="A542:B542"/>
    <mergeCell ref="A543:B543"/>
    <mergeCell ref="A538:B538"/>
    <mergeCell ref="A539:B539"/>
    <mergeCell ref="A540:B540"/>
    <mergeCell ref="A536:B536"/>
    <mergeCell ref="A537:B537"/>
    <mergeCell ref="A532:B532"/>
    <mergeCell ref="A533:B533"/>
    <mergeCell ref="A534:B534"/>
    <mergeCell ref="A525:B525"/>
    <mergeCell ref="A526:B526"/>
    <mergeCell ref="A527:B527"/>
    <mergeCell ref="A535:B535"/>
    <mergeCell ref="A528:G528"/>
    <mergeCell ref="A529:B529"/>
    <mergeCell ref="A530:B530"/>
    <mergeCell ref="A531:B531"/>
    <mergeCell ref="A522:B522"/>
    <mergeCell ref="A523:B523"/>
    <mergeCell ref="A524:B524"/>
    <mergeCell ref="A519:B519"/>
    <mergeCell ref="A520:B520"/>
    <mergeCell ref="A521:B521"/>
    <mergeCell ref="A516:B516"/>
    <mergeCell ref="A517:B517"/>
    <mergeCell ref="A518:B518"/>
    <mergeCell ref="A513:B513"/>
    <mergeCell ref="A514:B514"/>
    <mergeCell ref="A515:B515"/>
    <mergeCell ref="A511:B511"/>
    <mergeCell ref="A512:B512"/>
    <mergeCell ref="A508:B508"/>
    <mergeCell ref="A509:B509"/>
    <mergeCell ref="A510:B510"/>
    <mergeCell ref="A505:B505"/>
    <mergeCell ref="A506:B506"/>
    <mergeCell ref="A507:B507"/>
    <mergeCell ref="A502:B502"/>
    <mergeCell ref="A503:B503"/>
    <mergeCell ref="A504:B504"/>
    <mergeCell ref="A499:B499"/>
    <mergeCell ref="A500:B500"/>
    <mergeCell ref="A501:B501"/>
    <mergeCell ref="A496:B496"/>
    <mergeCell ref="A497:B497"/>
    <mergeCell ref="A498:B498"/>
    <mergeCell ref="A493:B493"/>
    <mergeCell ref="A494:B494"/>
    <mergeCell ref="A495:B495"/>
    <mergeCell ref="A490:B490"/>
    <mergeCell ref="A491:B491"/>
    <mergeCell ref="A492:B492"/>
    <mergeCell ref="A487:B487"/>
    <mergeCell ref="A488:B488"/>
    <mergeCell ref="A489:B489"/>
    <mergeCell ref="A484:B484"/>
    <mergeCell ref="A485:B485"/>
    <mergeCell ref="A486:B486"/>
    <mergeCell ref="A481:B481"/>
    <mergeCell ref="A482:B482"/>
    <mergeCell ref="A483:B483"/>
    <mergeCell ref="A477:B477"/>
    <mergeCell ref="A478:G478"/>
    <mergeCell ref="A479:B479"/>
    <mergeCell ref="A480:B480"/>
    <mergeCell ref="A474:B474"/>
    <mergeCell ref="A475:B475"/>
    <mergeCell ref="A476:B476"/>
    <mergeCell ref="A472:B472"/>
    <mergeCell ref="A473:B473"/>
    <mergeCell ref="A469:B469"/>
    <mergeCell ref="A470:B470"/>
    <mergeCell ref="A471:B471"/>
    <mergeCell ref="A466:B466"/>
    <mergeCell ref="A467:B467"/>
    <mergeCell ref="A468:B468"/>
    <mergeCell ref="A463:B463"/>
    <mergeCell ref="A464:B464"/>
    <mergeCell ref="A465:B465"/>
    <mergeCell ref="A460:B460"/>
    <mergeCell ref="A461:B461"/>
    <mergeCell ref="A462:B462"/>
    <mergeCell ref="A457:B457"/>
    <mergeCell ref="A458:B458"/>
    <mergeCell ref="A459:B459"/>
    <mergeCell ref="A454:B454"/>
    <mergeCell ref="A455:B455"/>
    <mergeCell ref="A456:B456"/>
    <mergeCell ref="A451:B451"/>
    <mergeCell ref="A452:B452"/>
    <mergeCell ref="A453:B453"/>
    <mergeCell ref="A448:B448"/>
    <mergeCell ref="A449:B449"/>
    <mergeCell ref="A450:B450"/>
    <mergeCell ref="A445:B445"/>
    <mergeCell ref="A446:B446"/>
    <mergeCell ref="A447:B447"/>
    <mergeCell ref="A442:B442"/>
    <mergeCell ref="A443:B443"/>
    <mergeCell ref="A444:B444"/>
    <mergeCell ref="A439:B439"/>
    <mergeCell ref="A440:B440"/>
    <mergeCell ref="A441:B441"/>
    <mergeCell ref="A436:B436"/>
    <mergeCell ref="A437:B437"/>
    <mergeCell ref="A438:B438"/>
    <mergeCell ref="A433:B433"/>
    <mergeCell ref="A434:B434"/>
    <mergeCell ref="A435:B435"/>
    <mergeCell ref="A430:B430"/>
    <mergeCell ref="A431:B431"/>
    <mergeCell ref="A432:B432"/>
    <mergeCell ref="A427:B427"/>
    <mergeCell ref="A428:B428"/>
    <mergeCell ref="A429:B429"/>
    <mergeCell ref="A424:B424"/>
    <mergeCell ref="A425:B425"/>
    <mergeCell ref="A426:B426"/>
    <mergeCell ref="A421:B421"/>
    <mergeCell ref="A422:B422"/>
    <mergeCell ref="A423:B423"/>
    <mergeCell ref="A418:B418"/>
    <mergeCell ref="A419:B419"/>
    <mergeCell ref="A420:B420"/>
    <mergeCell ref="A415:B415"/>
    <mergeCell ref="A416:G416"/>
    <mergeCell ref="A417:B417"/>
    <mergeCell ref="A412:B412"/>
    <mergeCell ref="A413:B413"/>
    <mergeCell ref="A414:B414"/>
    <mergeCell ref="A409:B409"/>
    <mergeCell ref="A410:B410"/>
    <mergeCell ref="A411:B411"/>
    <mergeCell ref="A406:B406"/>
    <mergeCell ref="A407:B407"/>
    <mergeCell ref="A408:B408"/>
    <mergeCell ref="A403:B403"/>
    <mergeCell ref="A404:B404"/>
    <mergeCell ref="A405:B405"/>
    <mergeCell ref="A400:B400"/>
    <mergeCell ref="A401:B401"/>
    <mergeCell ref="A402:B402"/>
    <mergeCell ref="A397:B397"/>
    <mergeCell ref="A398:B398"/>
    <mergeCell ref="A399:B399"/>
    <mergeCell ref="A394:B394"/>
    <mergeCell ref="A395:B395"/>
    <mergeCell ref="A396:B396"/>
    <mergeCell ref="A392:B392"/>
    <mergeCell ref="A393:B393"/>
    <mergeCell ref="A387:G387"/>
    <mergeCell ref="A388:B388"/>
    <mergeCell ref="A389:B389"/>
    <mergeCell ref="A390:B390"/>
    <mergeCell ref="A379:B379"/>
    <mergeCell ref="A380:B380"/>
    <mergeCell ref="A381:B381"/>
    <mergeCell ref="A391:B391"/>
    <mergeCell ref="A384:B384"/>
    <mergeCell ref="A385:B385"/>
    <mergeCell ref="A386:B386"/>
    <mergeCell ref="A382:B382"/>
    <mergeCell ref="A383:B383"/>
    <mergeCell ref="A376:B376"/>
    <mergeCell ref="A377:B377"/>
    <mergeCell ref="A378:B378"/>
    <mergeCell ref="A373:B373"/>
    <mergeCell ref="A374:B374"/>
    <mergeCell ref="A375:B375"/>
    <mergeCell ref="A371:B371"/>
    <mergeCell ref="A372:B372"/>
    <mergeCell ref="A367:B367"/>
    <mergeCell ref="A368:B368"/>
    <mergeCell ref="A369:B369"/>
    <mergeCell ref="A360:B360"/>
    <mergeCell ref="A361:B361"/>
    <mergeCell ref="A362:B362"/>
    <mergeCell ref="A370:B370"/>
    <mergeCell ref="A363:G363"/>
    <mergeCell ref="A364:B364"/>
    <mergeCell ref="A365:B365"/>
    <mergeCell ref="A366:B366"/>
    <mergeCell ref="A357:B357"/>
    <mergeCell ref="A358:B358"/>
    <mergeCell ref="A359:B359"/>
    <mergeCell ref="A354:B354"/>
    <mergeCell ref="A355:B355"/>
    <mergeCell ref="A356:B356"/>
    <mergeCell ref="A351:B351"/>
    <mergeCell ref="A352:B352"/>
    <mergeCell ref="A353:B353"/>
    <mergeCell ref="A348:B348"/>
    <mergeCell ref="A349:B349"/>
    <mergeCell ref="A350:B350"/>
    <mergeCell ref="A345:B345"/>
    <mergeCell ref="A346:B346"/>
    <mergeCell ref="A347:B347"/>
    <mergeCell ref="A342:B342"/>
    <mergeCell ref="A343:B343"/>
    <mergeCell ref="A344:B344"/>
    <mergeCell ref="A339:B339"/>
    <mergeCell ref="A340:B340"/>
    <mergeCell ref="A341:B341"/>
    <mergeCell ref="A336:B336"/>
    <mergeCell ref="A337:B337"/>
    <mergeCell ref="A338:B338"/>
    <mergeCell ref="A333:B333"/>
    <mergeCell ref="A334:B334"/>
    <mergeCell ref="A335:B335"/>
    <mergeCell ref="A330:B330"/>
    <mergeCell ref="A331:B331"/>
    <mergeCell ref="A332:B332"/>
    <mergeCell ref="A327:B327"/>
    <mergeCell ref="A328:B328"/>
    <mergeCell ref="A329:B329"/>
    <mergeCell ref="A323:B323"/>
    <mergeCell ref="A324:G324"/>
    <mergeCell ref="A325:B325"/>
    <mergeCell ref="A326:B326"/>
    <mergeCell ref="A321:B321"/>
    <mergeCell ref="A322:B322"/>
    <mergeCell ref="A317:B317"/>
    <mergeCell ref="A318:B318"/>
    <mergeCell ref="A319:B319"/>
    <mergeCell ref="A309:B309"/>
    <mergeCell ref="A310:B310"/>
    <mergeCell ref="A311:B311"/>
    <mergeCell ref="A320:B320"/>
    <mergeCell ref="A314:B314"/>
    <mergeCell ref="A315:B315"/>
    <mergeCell ref="A316:B316"/>
    <mergeCell ref="A312:B312"/>
    <mergeCell ref="A313:B313"/>
    <mergeCell ref="A306:B306"/>
    <mergeCell ref="A307:B307"/>
    <mergeCell ref="A308:B308"/>
    <mergeCell ref="A303:B303"/>
    <mergeCell ref="A304:B304"/>
    <mergeCell ref="A305:B305"/>
    <mergeCell ref="A300:B300"/>
    <mergeCell ref="A301:B301"/>
    <mergeCell ref="A302:B302"/>
    <mergeCell ref="A297:B297"/>
    <mergeCell ref="A298:B298"/>
    <mergeCell ref="A299:B299"/>
    <mergeCell ref="A294:B294"/>
    <mergeCell ref="A295:B295"/>
    <mergeCell ref="A296:B296"/>
    <mergeCell ref="A291:B291"/>
    <mergeCell ref="A292:B292"/>
    <mergeCell ref="A293:B293"/>
    <mergeCell ref="A288:B288"/>
    <mergeCell ref="A289:B289"/>
    <mergeCell ref="A290:B290"/>
    <mergeCell ref="A285:B285"/>
    <mergeCell ref="A286:B286"/>
    <mergeCell ref="A287:B287"/>
    <mergeCell ref="A282:B282"/>
    <mergeCell ref="A283:B283"/>
    <mergeCell ref="A284:B284"/>
    <mergeCell ref="A279:B279"/>
    <mergeCell ref="A280:B280"/>
    <mergeCell ref="A281:B281"/>
    <mergeCell ref="A277:B277"/>
    <mergeCell ref="A278:B278"/>
    <mergeCell ref="A274:B274"/>
    <mergeCell ref="A275:B275"/>
    <mergeCell ref="A264:B264"/>
    <mergeCell ref="A265:B265"/>
    <mergeCell ref="A266:B266"/>
    <mergeCell ref="A276:B276"/>
    <mergeCell ref="A272:B272"/>
    <mergeCell ref="A273:B273"/>
    <mergeCell ref="A270:B270"/>
    <mergeCell ref="A271:B271"/>
    <mergeCell ref="A267:B267"/>
    <mergeCell ref="A268:B268"/>
    <mergeCell ref="A269:B269"/>
    <mergeCell ref="A261:B261"/>
    <mergeCell ref="A262:B262"/>
    <mergeCell ref="A263:B263"/>
    <mergeCell ref="A258:B258"/>
    <mergeCell ref="A259:B259"/>
    <mergeCell ref="A260:B260"/>
    <mergeCell ref="A257:B257"/>
    <mergeCell ref="A253:B253"/>
    <mergeCell ref="A254:B254"/>
    <mergeCell ref="A255:B255"/>
    <mergeCell ref="A245:B245"/>
    <mergeCell ref="A246:B246"/>
    <mergeCell ref="A247:B247"/>
    <mergeCell ref="A256:B256"/>
    <mergeCell ref="A252:B252"/>
    <mergeCell ref="A248:G248"/>
    <mergeCell ref="A249:B249"/>
    <mergeCell ref="A250:B250"/>
    <mergeCell ref="A251:B251"/>
    <mergeCell ref="A242:B242"/>
    <mergeCell ref="A243:B243"/>
    <mergeCell ref="A244:B244"/>
    <mergeCell ref="A239:B239"/>
    <mergeCell ref="A240:B240"/>
    <mergeCell ref="A241:B241"/>
    <mergeCell ref="A236:B236"/>
    <mergeCell ref="A237:B237"/>
    <mergeCell ref="A238:B238"/>
    <mergeCell ref="A233:B233"/>
    <mergeCell ref="A234:B234"/>
    <mergeCell ref="A235:B235"/>
    <mergeCell ref="A230:B230"/>
    <mergeCell ref="A231:B231"/>
    <mergeCell ref="A232:B232"/>
    <mergeCell ref="A227:B227"/>
    <mergeCell ref="A228:B228"/>
    <mergeCell ref="A229:B229"/>
    <mergeCell ref="A224:B224"/>
    <mergeCell ref="A225:B225"/>
    <mergeCell ref="A226:B226"/>
    <mergeCell ref="A221:B221"/>
    <mergeCell ref="A222:B222"/>
    <mergeCell ref="A223:B223"/>
    <mergeCell ref="A218:B218"/>
    <mergeCell ref="A219:B219"/>
    <mergeCell ref="A220:B220"/>
    <mergeCell ref="A215:B215"/>
    <mergeCell ref="A216:B216"/>
    <mergeCell ref="A217:B217"/>
    <mergeCell ref="A212:B212"/>
    <mergeCell ref="A213:B213"/>
    <mergeCell ref="A214:B214"/>
    <mergeCell ref="A209:B209"/>
    <mergeCell ref="A210:B210"/>
    <mergeCell ref="A211:B211"/>
    <mergeCell ref="A206:B206"/>
    <mergeCell ref="A207:B207"/>
    <mergeCell ref="A208:B208"/>
    <mergeCell ref="A203:B203"/>
    <mergeCell ref="A204:B204"/>
    <mergeCell ref="A205:B205"/>
    <mergeCell ref="A200:B200"/>
    <mergeCell ref="A201:B201"/>
    <mergeCell ref="A202:B202"/>
    <mergeCell ref="A197:B197"/>
    <mergeCell ref="A198:B198"/>
    <mergeCell ref="A199:B199"/>
    <mergeCell ref="A195:B195"/>
    <mergeCell ref="A196:B196"/>
    <mergeCell ref="A191:B191"/>
    <mergeCell ref="A192:B192"/>
    <mergeCell ref="A193:B193"/>
    <mergeCell ref="A184:B184"/>
    <mergeCell ref="A185:B185"/>
    <mergeCell ref="A186:B186"/>
    <mergeCell ref="A194:B194"/>
    <mergeCell ref="A187:B187"/>
    <mergeCell ref="A188:B188"/>
    <mergeCell ref="A189:G189"/>
    <mergeCell ref="A190:B190"/>
    <mergeCell ref="A181:B181"/>
    <mergeCell ref="A182:B182"/>
    <mergeCell ref="A183:B183"/>
    <mergeCell ref="A178:B178"/>
    <mergeCell ref="A179:B179"/>
    <mergeCell ref="A180:B180"/>
    <mergeCell ref="A175:B175"/>
    <mergeCell ref="A176:B176"/>
    <mergeCell ref="A177:B177"/>
    <mergeCell ref="A172:B172"/>
    <mergeCell ref="A173:B173"/>
    <mergeCell ref="A174:B174"/>
    <mergeCell ref="A169:B169"/>
    <mergeCell ref="A170:B170"/>
    <mergeCell ref="A171:B171"/>
    <mergeCell ref="A166:B166"/>
    <mergeCell ref="A167:B167"/>
    <mergeCell ref="A168:B168"/>
    <mergeCell ref="A163:B163"/>
    <mergeCell ref="A164:B164"/>
    <mergeCell ref="A165:B165"/>
    <mergeCell ref="A160:B160"/>
    <mergeCell ref="A161:B161"/>
    <mergeCell ref="A162:B162"/>
    <mergeCell ref="A158:B158"/>
    <mergeCell ref="A159:B159"/>
    <mergeCell ref="A154:B154"/>
    <mergeCell ref="A155:B155"/>
    <mergeCell ref="A156:B156"/>
    <mergeCell ref="A146:B146"/>
    <mergeCell ref="A147:B147"/>
    <mergeCell ref="A148:B148"/>
    <mergeCell ref="A157:B157"/>
    <mergeCell ref="A152:B152"/>
    <mergeCell ref="A153:B153"/>
    <mergeCell ref="A149:B149"/>
    <mergeCell ref="A150:B150"/>
    <mergeCell ref="A151:B151"/>
    <mergeCell ref="A143:B143"/>
    <mergeCell ref="A144:B144"/>
    <mergeCell ref="A145:B145"/>
    <mergeCell ref="A140:B140"/>
    <mergeCell ref="A141:B141"/>
    <mergeCell ref="A142:B142"/>
    <mergeCell ref="A137:B137"/>
    <mergeCell ref="A138:B138"/>
    <mergeCell ref="A139:B139"/>
    <mergeCell ref="A134:B134"/>
    <mergeCell ref="A135:B135"/>
    <mergeCell ref="A136:B136"/>
    <mergeCell ref="A131:B131"/>
    <mergeCell ref="A132:B132"/>
    <mergeCell ref="A133:B133"/>
    <mergeCell ref="A128:B128"/>
    <mergeCell ref="A129:B129"/>
    <mergeCell ref="A130:B130"/>
    <mergeCell ref="A125:B125"/>
    <mergeCell ref="A126:B126"/>
    <mergeCell ref="A127:B127"/>
    <mergeCell ref="A122:B122"/>
    <mergeCell ref="A123:B123"/>
    <mergeCell ref="A124:B124"/>
    <mergeCell ref="A119:B119"/>
    <mergeCell ref="A120:B120"/>
    <mergeCell ref="A121:B121"/>
    <mergeCell ref="A116:B116"/>
    <mergeCell ref="A117:B117"/>
    <mergeCell ref="A118:B118"/>
    <mergeCell ref="A113:B113"/>
    <mergeCell ref="A114:B114"/>
    <mergeCell ref="A115:B115"/>
    <mergeCell ref="A110:B110"/>
    <mergeCell ref="A111:B111"/>
    <mergeCell ref="A112:B112"/>
    <mergeCell ref="A107:B107"/>
    <mergeCell ref="A108:B108"/>
    <mergeCell ref="A109:B109"/>
    <mergeCell ref="A104:B104"/>
    <mergeCell ref="A105:B105"/>
    <mergeCell ref="A106:B106"/>
    <mergeCell ref="A101:B101"/>
    <mergeCell ref="A102:B102"/>
    <mergeCell ref="A103:B103"/>
    <mergeCell ref="A98:B98"/>
    <mergeCell ref="A99:B99"/>
    <mergeCell ref="A100:B100"/>
    <mergeCell ref="A95:B95"/>
    <mergeCell ref="A96:B96"/>
    <mergeCell ref="A97:B97"/>
    <mergeCell ref="A92:B92"/>
    <mergeCell ref="A93:B93"/>
    <mergeCell ref="A94:B94"/>
    <mergeCell ref="A89:B89"/>
    <mergeCell ref="A90:B90"/>
    <mergeCell ref="A91:B91"/>
    <mergeCell ref="A86:B86"/>
    <mergeCell ref="A87:B87"/>
    <mergeCell ref="A88:B88"/>
    <mergeCell ref="A85:B85"/>
    <mergeCell ref="A81:B81"/>
    <mergeCell ref="A82:B82"/>
    <mergeCell ref="A83:B83"/>
    <mergeCell ref="A71:B71"/>
    <mergeCell ref="A72:B72"/>
    <mergeCell ref="A73:B73"/>
    <mergeCell ref="A84:B84"/>
    <mergeCell ref="A78:B78"/>
    <mergeCell ref="A79:B79"/>
    <mergeCell ref="A80:B80"/>
    <mergeCell ref="A74:B74"/>
    <mergeCell ref="A75:G75"/>
    <mergeCell ref="A76:B76"/>
    <mergeCell ref="A77:B77"/>
    <mergeCell ref="A68:B68"/>
    <mergeCell ref="A69:B69"/>
    <mergeCell ref="A70:B70"/>
    <mergeCell ref="A65:B65"/>
    <mergeCell ref="A66:B66"/>
    <mergeCell ref="A67:B67"/>
    <mergeCell ref="A62:B62"/>
    <mergeCell ref="A63:B63"/>
    <mergeCell ref="A64:B64"/>
    <mergeCell ref="A59:B59"/>
    <mergeCell ref="A60:B60"/>
    <mergeCell ref="A61:B61"/>
    <mergeCell ref="A58:B58"/>
    <mergeCell ref="A53:B53"/>
    <mergeCell ref="A54:B54"/>
    <mergeCell ref="A55:B55"/>
    <mergeCell ref="A46:B46"/>
    <mergeCell ref="A47:B47"/>
    <mergeCell ref="A56:B56"/>
    <mergeCell ref="A57:B57"/>
    <mergeCell ref="A50:B50"/>
    <mergeCell ref="A51:B51"/>
    <mergeCell ref="A52:B52"/>
    <mergeCell ref="A48:G48"/>
    <mergeCell ref="A49:B49"/>
    <mergeCell ref="A43:B43"/>
    <mergeCell ref="A44:B44"/>
    <mergeCell ref="A45:B45"/>
    <mergeCell ref="A40:B40"/>
    <mergeCell ref="A41:B41"/>
    <mergeCell ref="A42:B42"/>
    <mergeCell ref="A37:B37"/>
    <mergeCell ref="A38:B38"/>
    <mergeCell ref="A39:B39"/>
    <mergeCell ref="A34:B34"/>
    <mergeCell ref="A35:B35"/>
    <mergeCell ref="A36:B36"/>
    <mergeCell ref="A31:B31"/>
    <mergeCell ref="A32:B32"/>
    <mergeCell ref="A33:B33"/>
    <mergeCell ref="A28:B28"/>
    <mergeCell ref="A29:B29"/>
    <mergeCell ref="A30:B30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16:B16"/>
    <mergeCell ref="A17:B17"/>
    <mergeCell ref="A18:B18"/>
    <mergeCell ref="A13:B13"/>
    <mergeCell ref="A14:B14"/>
    <mergeCell ref="A15:B15"/>
    <mergeCell ref="A10:B10"/>
    <mergeCell ref="A11:B11"/>
    <mergeCell ref="A12:B12"/>
    <mergeCell ref="A7:B7"/>
    <mergeCell ref="A8:B8"/>
    <mergeCell ref="A9:B9"/>
    <mergeCell ref="A2:G2"/>
    <mergeCell ref="A3:I3"/>
    <mergeCell ref="A4:B4"/>
    <mergeCell ref="A5:G5"/>
    <mergeCell ref="A6:B6"/>
  </mergeCells>
  <printOptions/>
  <pageMargins left="0.2362204724409449" right="0.3937007874015748" top="0.2362204724409449" bottom="0.2362204724409449" header="0.31496062992125984" footer="0.31496062992125984"/>
  <pageSetup horizontalDpi="600" verticalDpi="600" orientation="portrait" paperSize="9" scale="95" r:id="rId1"/>
  <rowBreaks count="11" manualBreakCount="11">
    <brk id="108" max="9" man="1"/>
    <brk id="172" max="9" man="1"/>
    <brk id="235" max="9" man="1"/>
    <brk id="286" max="9" man="1"/>
    <brk id="335" max="9" man="1"/>
    <brk id="376" max="9" man="1"/>
    <brk id="425" max="9" man="1"/>
    <brk id="471" max="9" man="1"/>
    <brk id="527" max="9" man="1"/>
    <brk id="580" max="9" man="1"/>
    <brk id="6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28"/>
  <sheetViews>
    <sheetView zoomScalePageLayoutView="0" workbookViewId="0" topLeftCell="A308">
      <selection activeCell="D322" sqref="D322"/>
    </sheetView>
  </sheetViews>
  <sheetFormatPr defaultColWidth="9.140625" defaultRowHeight="15"/>
  <cols>
    <col min="1" max="1" width="3.8515625" style="120" customWidth="1"/>
    <col min="2" max="2" width="12.00390625" style="1" customWidth="1"/>
    <col min="3" max="3" width="15.57421875" style="1" customWidth="1"/>
    <col min="4" max="4" width="12.8515625" style="1" customWidth="1"/>
    <col min="5" max="5" width="11.00390625" style="1" customWidth="1"/>
    <col min="6" max="6" width="15.57421875" style="18" customWidth="1"/>
    <col min="7" max="7" width="22.140625" style="18" customWidth="1"/>
    <col min="8" max="8" width="10.57421875" style="18" customWidth="1"/>
    <col min="9" max="9" width="6.28125" style="1" customWidth="1"/>
    <col min="10" max="10" width="6.7109375" style="1" customWidth="1"/>
    <col min="11" max="16384" width="9.140625" style="1" customWidth="1"/>
  </cols>
  <sheetData>
    <row r="1" ht="12" customHeight="1">
      <c r="A1" s="118"/>
    </row>
    <row r="2" spans="1:9" ht="30" customHeight="1">
      <c r="A2" s="119"/>
      <c r="B2" s="142" t="s">
        <v>1763</v>
      </c>
      <c r="C2" s="143"/>
      <c r="D2" s="143"/>
      <c r="E2" s="143"/>
      <c r="F2" s="143"/>
      <c r="G2" s="143"/>
      <c r="H2" s="143"/>
      <c r="I2" s="25"/>
    </row>
    <row r="3" spans="2:9" ht="18.75" customHeight="1" thickBot="1">
      <c r="B3" s="382" t="s">
        <v>46</v>
      </c>
      <c r="C3" s="383"/>
      <c r="D3" s="383"/>
      <c r="E3" s="383"/>
      <c r="F3" s="383"/>
      <c r="G3" s="383"/>
      <c r="H3" s="383"/>
      <c r="I3" s="383"/>
    </row>
    <row r="4" spans="1:8" ht="93.75" customHeight="1">
      <c r="A4" s="141" t="s">
        <v>1762</v>
      </c>
      <c r="B4" s="397" t="s">
        <v>1765</v>
      </c>
      <c r="C4" s="398"/>
      <c r="D4" s="71" t="s">
        <v>1753</v>
      </c>
      <c r="E4" s="72" t="s">
        <v>1754</v>
      </c>
      <c r="F4" s="73" t="s">
        <v>1755</v>
      </c>
      <c r="G4" s="73" t="s">
        <v>1757</v>
      </c>
      <c r="H4" s="121" t="s">
        <v>1222</v>
      </c>
    </row>
    <row r="5" spans="1:8" ht="13.5" customHeight="1">
      <c r="A5" s="122"/>
      <c r="B5" s="53" t="s">
        <v>51</v>
      </c>
      <c r="C5" s="53"/>
      <c r="D5" s="53"/>
      <c r="E5" s="53"/>
      <c r="F5" s="53"/>
      <c r="G5" s="53"/>
      <c r="H5" s="399"/>
    </row>
    <row r="6" spans="1:8" ht="12" customHeight="1">
      <c r="A6" s="122">
        <v>1</v>
      </c>
      <c r="B6" s="400" t="s">
        <v>52</v>
      </c>
      <c r="C6" s="390"/>
      <c r="D6" s="40">
        <v>217.9</v>
      </c>
      <c r="E6" s="58">
        <v>4</v>
      </c>
      <c r="F6" s="64" t="s">
        <v>1219</v>
      </c>
      <c r="G6" s="33"/>
      <c r="H6" s="123">
        <v>40299</v>
      </c>
    </row>
    <row r="7" spans="1:8" ht="12" customHeight="1">
      <c r="A7" s="122">
        <v>2</v>
      </c>
      <c r="B7" s="401" t="s">
        <v>54</v>
      </c>
      <c r="C7" s="377"/>
      <c r="D7" s="40">
        <v>80.6</v>
      </c>
      <c r="E7" s="56">
        <v>2</v>
      </c>
      <c r="F7" s="64" t="s">
        <v>1220</v>
      </c>
      <c r="G7" s="33"/>
      <c r="H7" s="123">
        <v>40299</v>
      </c>
    </row>
    <row r="8" spans="1:8" ht="12" customHeight="1">
      <c r="A8" s="122">
        <v>3</v>
      </c>
      <c r="B8" s="401" t="s">
        <v>57</v>
      </c>
      <c r="C8" s="377"/>
      <c r="D8" s="40">
        <v>460.2</v>
      </c>
      <c r="E8" s="56">
        <v>12</v>
      </c>
      <c r="F8" s="64" t="s">
        <v>1221</v>
      </c>
      <c r="G8" s="33"/>
      <c r="H8" s="123">
        <v>40299</v>
      </c>
    </row>
    <row r="9" spans="1:8" ht="12" customHeight="1">
      <c r="A9" s="122">
        <v>4</v>
      </c>
      <c r="B9" s="401" t="s">
        <v>60</v>
      </c>
      <c r="C9" s="377"/>
      <c r="D9" s="40">
        <v>40.2</v>
      </c>
      <c r="E9" s="56">
        <v>1</v>
      </c>
      <c r="F9" s="64" t="s">
        <v>1225</v>
      </c>
      <c r="G9" s="33"/>
      <c r="H9" s="123">
        <v>40299</v>
      </c>
    </row>
    <row r="10" spans="1:8" ht="12" customHeight="1">
      <c r="A10" s="122">
        <v>5</v>
      </c>
      <c r="B10" s="401" t="s">
        <v>61</v>
      </c>
      <c r="C10" s="377"/>
      <c r="D10" s="40">
        <v>111.8</v>
      </c>
      <c r="E10" s="56">
        <v>3</v>
      </c>
      <c r="F10" s="64" t="s">
        <v>1226</v>
      </c>
      <c r="G10" s="33"/>
      <c r="H10" s="123">
        <v>40299</v>
      </c>
    </row>
    <row r="11" spans="1:8" ht="12" customHeight="1">
      <c r="A11" s="122">
        <v>6</v>
      </c>
      <c r="B11" s="401" t="s">
        <v>63</v>
      </c>
      <c r="C11" s="377"/>
      <c r="D11" s="40">
        <v>91.8</v>
      </c>
      <c r="E11" s="56">
        <v>3</v>
      </c>
      <c r="F11" s="64" t="s">
        <v>1227</v>
      </c>
      <c r="G11" s="33"/>
      <c r="H11" s="123">
        <v>40299</v>
      </c>
    </row>
    <row r="12" spans="1:8" ht="12" customHeight="1">
      <c r="A12" s="122">
        <v>7</v>
      </c>
      <c r="B12" s="401" t="s">
        <v>65</v>
      </c>
      <c r="C12" s="377"/>
      <c r="D12" s="40">
        <v>91</v>
      </c>
      <c r="E12" s="56">
        <v>4</v>
      </c>
      <c r="F12" s="64" t="s">
        <v>1228</v>
      </c>
      <c r="G12" s="33"/>
      <c r="H12" s="123">
        <v>40299</v>
      </c>
    </row>
    <row r="13" spans="1:8" ht="12" customHeight="1">
      <c r="A13" s="122">
        <v>8</v>
      </c>
      <c r="B13" s="401" t="s">
        <v>67</v>
      </c>
      <c r="C13" s="377"/>
      <c r="D13" s="40">
        <v>97.7</v>
      </c>
      <c r="E13" s="56">
        <v>4</v>
      </c>
      <c r="F13" s="64" t="s">
        <v>1229</v>
      </c>
      <c r="G13" s="33"/>
      <c r="H13" s="123">
        <v>40299</v>
      </c>
    </row>
    <row r="14" spans="1:8" ht="12" customHeight="1">
      <c r="A14" s="122">
        <v>9</v>
      </c>
      <c r="B14" s="401" t="s">
        <v>69</v>
      </c>
      <c r="C14" s="377"/>
      <c r="D14" s="40">
        <v>108.2</v>
      </c>
      <c r="E14" s="56">
        <v>2</v>
      </c>
      <c r="F14" s="64" t="s">
        <v>1230</v>
      </c>
      <c r="G14" s="33"/>
      <c r="H14" s="123">
        <v>40299</v>
      </c>
    </row>
    <row r="15" spans="1:8" ht="12" customHeight="1">
      <c r="A15" s="122">
        <v>10</v>
      </c>
      <c r="B15" s="401" t="s">
        <v>71</v>
      </c>
      <c r="C15" s="377"/>
      <c r="D15" s="40">
        <v>93.9</v>
      </c>
      <c r="E15" s="56">
        <v>2</v>
      </c>
      <c r="F15" s="64" t="s">
        <v>1231</v>
      </c>
      <c r="G15" s="33"/>
      <c r="H15" s="123">
        <v>40299</v>
      </c>
    </row>
    <row r="16" spans="1:8" ht="12" customHeight="1">
      <c r="A16" s="122">
        <v>11</v>
      </c>
      <c r="B16" s="401" t="s">
        <v>73</v>
      </c>
      <c r="C16" s="377"/>
      <c r="D16" s="40">
        <v>402.2</v>
      </c>
      <c r="E16" s="56">
        <v>8</v>
      </c>
      <c r="F16" s="64" t="s">
        <v>1232</v>
      </c>
      <c r="G16" s="33"/>
      <c r="H16" s="123">
        <v>40299</v>
      </c>
    </row>
    <row r="17" spans="1:8" ht="12" customHeight="1">
      <c r="A17" s="122">
        <v>12</v>
      </c>
      <c r="B17" s="401" t="s">
        <v>75</v>
      </c>
      <c r="C17" s="377"/>
      <c r="D17" s="40">
        <v>392.4</v>
      </c>
      <c r="E17" s="56">
        <v>8</v>
      </c>
      <c r="F17" s="64" t="s">
        <v>1233</v>
      </c>
      <c r="G17" s="33"/>
      <c r="H17" s="123">
        <v>40299</v>
      </c>
    </row>
    <row r="18" spans="1:8" ht="12" customHeight="1">
      <c r="A18" s="122">
        <v>13</v>
      </c>
      <c r="B18" s="401" t="s">
        <v>77</v>
      </c>
      <c r="C18" s="377"/>
      <c r="D18" s="40">
        <v>391.5</v>
      </c>
      <c r="E18" s="56">
        <v>8</v>
      </c>
      <c r="F18" s="64" t="s">
        <v>1234</v>
      </c>
      <c r="G18" s="33"/>
      <c r="H18" s="123">
        <v>40299</v>
      </c>
    </row>
    <row r="19" spans="1:8" ht="12" customHeight="1">
      <c r="A19" s="122">
        <v>14</v>
      </c>
      <c r="B19" s="401" t="s">
        <v>80</v>
      </c>
      <c r="C19" s="377"/>
      <c r="D19" s="40">
        <v>380.8</v>
      </c>
      <c r="E19" s="56">
        <v>8</v>
      </c>
      <c r="F19" s="64" t="s">
        <v>1235</v>
      </c>
      <c r="G19" s="33"/>
      <c r="H19" s="123">
        <v>40299</v>
      </c>
    </row>
    <row r="20" spans="1:8" ht="12" customHeight="1">
      <c r="A20" s="122">
        <v>15</v>
      </c>
      <c r="B20" s="401" t="s">
        <v>82</v>
      </c>
      <c r="C20" s="372"/>
      <c r="D20" s="40">
        <v>502.9</v>
      </c>
      <c r="E20" s="57">
        <v>12</v>
      </c>
      <c r="F20" s="64" t="s">
        <v>1236</v>
      </c>
      <c r="G20" s="33"/>
      <c r="H20" s="123">
        <v>40299</v>
      </c>
    </row>
    <row r="21" spans="1:8" ht="12" customHeight="1">
      <c r="A21" s="122">
        <v>16</v>
      </c>
      <c r="B21" s="402" t="s">
        <v>85</v>
      </c>
      <c r="C21" s="362"/>
      <c r="D21" s="40">
        <v>502.9</v>
      </c>
      <c r="E21" s="32">
        <v>12</v>
      </c>
      <c r="F21" s="64" t="s">
        <v>1237</v>
      </c>
      <c r="G21" s="33"/>
      <c r="H21" s="123">
        <v>40299</v>
      </c>
    </row>
    <row r="22" spans="1:8" ht="12" customHeight="1">
      <c r="A22" s="122">
        <v>17</v>
      </c>
      <c r="B22" s="403" t="s">
        <v>88</v>
      </c>
      <c r="C22" s="367"/>
      <c r="D22" s="40">
        <v>503.6</v>
      </c>
      <c r="E22" s="32">
        <v>12</v>
      </c>
      <c r="F22" s="64" t="s">
        <v>1238</v>
      </c>
      <c r="G22" s="33"/>
      <c r="H22" s="123">
        <v>40299</v>
      </c>
    </row>
    <row r="23" spans="1:8" ht="12" customHeight="1">
      <c r="A23" s="122">
        <v>18</v>
      </c>
      <c r="B23" s="403" t="s">
        <v>90</v>
      </c>
      <c r="C23" s="367"/>
      <c r="D23" s="40">
        <v>922.9</v>
      </c>
      <c r="E23" s="32">
        <v>22</v>
      </c>
      <c r="F23" s="64" t="s">
        <v>1239</v>
      </c>
      <c r="G23" s="33"/>
      <c r="H23" s="123">
        <v>40299</v>
      </c>
    </row>
    <row r="24" spans="1:8" ht="12" customHeight="1">
      <c r="A24" s="122">
        <v>19</v>
      </c>
      <c r="B24" s="403" t="s">
        <v>93</v>
      </c>
      <c r="C24" s="367"/>
      <c r="D24" s="40">
        <v>1377.5</v>
      </c>
      <c r="E24" s="32">
        <v>33</v>
      </c>
      <c r="F24" s="64" t="s">
        <v>1240</v>
      </c>
      <c r="G24" s="33"/>
      <c r="H24" s="123">
        <v>40299</v>
      </c>
    </row>
    <row r="25" spans="1:8" ht="12" customHeight="1">
      <c r="A25" s="122">
        <v>20</v>
      </c>
      <c r="B25" s="403" t="s">
        <v>96</v>
      </c>
      <c r="C25" s="367"/>
      <c r="D25" s="40">
        <v>1348.2</v>
      </c>
      <c r="E25" s="32">
        <v>33</v>
      </c>
      <c r="F25" s="64" t="s">
        <v>1241</v>
      </c>
      <c r="G25" s="33"/>
      <c r="H25" s="123">
        <v>40299</v>
      </c>
    </row>
    <row r="26" spans="1:8" ht="12" customHeight="1">
      <c r="A26" s="122">
        <v>21</v>
      </c>
      <c r="B26" s="403" t="s">
        <v>98</v>
      </c>
      <c r="C26" s="367"/>
      <c r="D26" s="40">
        <v>1832.4</v>
      </c>
      <c r="E26" s="32">
        <v>36</v>
      </c>
      <c r="F26" s="64" t="s">
        <v>1242</v>
      </c>
      <c r="G26" s="33"/>
      <c r="H26" s="123">
        <v>40299</v>
      </c>
    </row>
    <row r="27" spans="1:8" ht="12" customHeight="1">
      <c r="A27" s="122">
        <v>22</v>
      </c>
      <c r="B27" s="403" t="s">
        <v>101</v>
      </c>
      <c r="C27" s="367"/>
      <c r="D27" s="40">
        <v>248</v>
      </c>
      <c r="E27" s="32">
        <v>4</v>
      </c>
      <c r="F27" s="64" t="s">
        <v>1243</v>
      </c>
      <c r="G27" s="33"/>
      <c r="H27" s="123">
        <v>40299</v>
      </c>
    </row>
    <row r="28" spans="1:8" ht="12" customHeight="1">
      <c r="A28" s="122">
        <v>23</v>
      </c>
      <c r="B28" s="403" t="s">
        <v>103</v>
      </c>
      <c r="C28" s="367"/>
      <c r="D28" s="66">
        <f>307.9+19</f>
        <v>326.9</v>
      </c>
      <c r="E28" s="67">
        <f>10+1</f>
        <v>11</v>
      </c>
      <c r="F28" s="64" t="s">
        <v>1244</v>
      </c>
      <c r="G28" s="33"/>
      <c r="H28" s="123">
        <v>40299</v>
      </c>
    </row>
    <row r="29" spans="1:8" ht="12" customHeight="1">
      <c r="A29" s="122">
        <v>24</v>
      </c>
      <c r="B29" s="403" t="s">
        <v>105</v>
      </c>
      <c r="C29" s="367"/>
      <c r="D29" s="40">
        <v>259.7</v>
      </c>
      <c r="E29" s="32">
        <v>4</v>
      </c>
      <c r="F29" s="64" t="s">
        <v>1245</v>
      </c>
      <c r="G29" s="33"/>
      <c r="H29" s="123">
        <v>40299</v>
      </c>
    </row>
    <row r="30" spans="1:8" ht="12" customHeight="1">
      <c r="A30" s="122">
        <v>25</v>
      </c>
      <c r="B30" s="403" t="s">
        <v>106</v>
      </c>
      <c r="C30" s="367"/>
      <c r="D30" s="40">
        <v>1905.4</v>
      </c>
      <c r="E30" s="32">
        <v>36</v>
      </c>
      <c r="F30" s="64" t="s">
        <v>1246</v>
      </c>
      <c r="G30" s="33"/>
      <c r="H30" s="123">
        <v>40299</v>
      </c>
    </row>
    <row r="31" spans="1:8" ht="12" customHeight="1">
      <c r="A31" s="122">
        <v>26</v>
      </c>
      <c r="B31" s="403" t="s">
        <v>109</v>
      </c>
      <c r="C31" s="367"/>
      <c r="D31" s="40">
        <v>1008.6</v>
      </c>
      <c r="E31" s="32">
        <v>18</v>
      </c>
      <c r="F31" s="64" t="s">
        <v>1247</v>
      </c>
      <c r="G31" s="33"/>
      <c r="H31" s="123">
        <v>40299</v>
      </c>
    </row>
    <row r="32" spans="1:8" ht="12" customHeight="1">
      <c r="A32" s="122">
        <v>27</v>
      </c>
      <c r="B32" s="403" t="s">
        <v>112</v>
      </c>
      <c r="C32" s="367"/>
      <c r="D32" s="40">
        <v>740</v>
      </c>
      <c r="E32" s="32">
        <v>13</v>
      </c>
      <c r="F32" s="64" t="s">
        <v>1248</v>
      </c>
      <c r="G32" s="33"/>
      <c r="H32" s="123">
        <v>40299</v>
      </c>
    </row>
    <row r="33" spans="1:8" ht="12" customHeight="1">
      <c r="A33" s="122">
        <v>28</v>
      </c>
      <c r="B33" s="403" t="s">
        <v>114</v>
      </c>
      <c r="C33" s="367"/>
      <c r="D33" s="40">
        <v>90.1</v>
      </c>
      <c r="E33" s="32">
        <v>4</v>
      </c>
      <c r="F33" s="64" t="s">
        <v>1223</v>
      </c>
      <c r="G33" s="33"/>
      <c r="H33" s="123">
        <v>40299</v>
      </c>
    </row>
    <row r="34" spans="1:8" ht="12" customHeight="1">
      <c r="A34" s="122">
        <v>29</v>
      </c>
      <c r="B34" s="403" t="s">
        <v>116</v>
      </c>
      <c r="C34" s="367"/>
      <c r="D34" s="40">
        <v>59.6</v>
      </c>
      <c r="E34" s="32">
        <v>2</v>
      </c>
      <c r="F34" s="64" t="s">
        <v>1224</v>
      </c>
      <c r="G34" s="33"/>
      <c r="H34" s="123">
        <v>40299</v>
      </c>
    </row>
    <row r="35" spans="1:8" ht="12" customHeight="1">
      <c r="A35" s="122">
        <v>30</v>
      </c>
      <c r="B35" s="403" t="s">
        <v>118</v>
      </c>
      <c r="C35" s="367"/>
      <c r="D35" s="40">
        <v>80.7</v>
      </c>
      <c r="E35" s="32">
        <v>2</v>
      </c>
      <c r="F35" s="64" t="s">
        <v>1253</v>
      </c>
      <c r="G35" s="33"/>
      <c r="H35" s="123">
        <v>40299</v>
      </c>
    </row>
    <row r="36" spans="1:8" ht="12" customHeight="1">
      <c r="A36" s="122">
        <v>31</v>
      </c>
      <c r="B36" s="403" t="s">
        <v>119</v>
      </c>
      <c r="C36" s="367"/>
      <c r="D36" s="41">
        <v>116</v>
      </c>
      <c r="E36" s="32">
        <v>4</v>
      </c>
      <c r="F36" s="64" t="s">
        <v>1254</v>
      </c>
      <c r="G36" s="33"/>
      <c r="H36" s="123">
        <v>40299</v>
      </c>
    </row>
    <row r="37" spans="1:8" ht="12" customHeight="1">
      <c r="A37" s="122">
        <v>32</v>
      </c>
      <c r="B37" s="403" t="s">
        <v>120</v>
      </c>
      <c r="C37" s="367"/>
      <c r="D37" s="40">
        <v>50.3</v>
      </c>
      <c r="E37" s="32">
        <v>2</v>
      </c>
      <c r="F37" s="64" t="s">
        <v>1255</v>
      </c>
      <c r="G37" s="33"/>
      <c r="H37" s="123">
        <v>40299</v>
      </c>
    </row>
    <row r="38" spans="1:8" ht="12" customHeight="1">
      <c r="A38" s="122">
        <v>33</v>
      </c>
      <c r="B38" s="403" t="s">
        <v>121</v>
      </c>
      <c r="C38" s="367"/>
      <c r="D38" s="40">
        <v>352.2</v>
      </c>
      <c r="E38" s="32">
        <v>8</v>
      </c>
      <c r="F38" s="64" t="s">
        <v>1256</v>
      </c>
      <c r="G38" s="33"/>
      <c r="H38" s="123">
        <v>40299</v>
      </c>
    </row>
    <row r="39" spans="1:8" ht="12" customHeight="1">
      <c r="A39" s="122">
        <v>34</v>
      </c>
      <c r="B39" s="403" t="s">
        <v>122</v>
      </c>
      <c r="C39" s="367"/>
      <c r="D39" s="40">
        <v>153.8</v>
      </c>
      <c r="E39" s="32">
        <v>2</v>
      </c>
      <c r="F39" s="64" t="s">
        <v>1257</v>
      </c>
      <c r="G39" s="33"/>
      <c r="H39" s="123">
        <v>40299</v>
      </c>
    </row>
    <row r="40" spans="1:8" ht="12" customHeight="1">
      <c r="A40" s="122">
        <v>35</v>
      </c>
      <c r="B40" s="403" t="s">
        <v>123</v>
      </c>
      <c r="C40" s="367"/>
      <c r="D40" s="40">
        <v>30.8</v>
      </c>
      <c r="E40" s="32">
        <v>1</v>
      </c>
      <c r="F40" s="64" t="s">
        <v>1249</v>
      </c>
      <c r="G40" s="33"/>
      <c r="H40" s="123">
        <v>40299</v>
      </c>
    </row>
    <row r="41" spans="1:8" ht="12" customHeight="1">
      <c r="A41" s="122">
        <v>36</v>
      </c>
      <c r="B41" s="403" t="s">
        <v>124</v>
      </c>
      <c r="C41" s="367"/>
      <c r="D41" s="40">
        <v>29.5</v>
      </c>
      <c r="E41" s="32">
        <v>1</v>
      </c>
      <c r="F41" s="64" t="s">
        <v>1250</v>
      </c>
      <c r="G41" s="33"/>
      <c r="H41" s="123">
        <v>40299</v>
      </c>
    </row>
    <row r="42" spans="1:8" ht="12" customHeight="1">
      <c r="A42" s="122">
        <v>37</v>
      </c>
      <c r="B42" s="403" t="s">
        <v>125</v>
      </c>
      <c r="C42" s="367"/>
      <c r="D42" s="40">
        <v>41.4</v>
      </c>
      <c r="E42" s="32">
        <v>1</v>
      </c>
      <c r="F42" s="64" t="s">
        <v>1251</v>
      </c>
      <c r="G42" s="33"/>
      <c r="H42" s="123">
        <v>40299</v>
      </c>
    </row>
    <row r="43" spans="1:8" ht="12" customHeight="1">
      <c r="A43" s="122">
        <v>38</v>
      </c>
      <c r="B43" s="403" t="s">
        <v>127</v>
      </c>
      <c r="C43" s="367"/>
      <c r="D43" s="40">
        <v>155.7</v>
      </c>
      <c r="E43" s="32">
        <v>6</v>
      </c>
      <c r="F43" s="64" t="s">
        <v>1252</v>
      </c>
      <c r="G43" s="33"/>
      <c r="H43" s="123">
        <v>40299</v>
      </c>
    </row>
    <row r="44" spans="1:8" ht="12" customHeight="1">
      <c r="A44" s="122">
        <v>39</v>
      </c>
      <c r="B44" s="403" t="s">
        <v>129</v>
      </c>
      <c r="C44" s="367"/>
      <c r="D44" s="40">
        <v>115.8</v>
      </c>
      <c r="E44" s="32">
        <v>3</v>
      </c>
      <c r="F44" s="64" t="s">
        <v>1258</v>
      </c>
      <c r="G44" s="33"/>
      <c r="H44" s="123">
        <v>40299</v>
      </c>
    </row>
    <row r="45" spans="1:8" ht="12" customHeight="1">
      <c r="A45" s="122">
        <v>40</v>
      </c>
      <c r="B45" s="403" t="s">
        <v>130</v>
      </c>
      <c r="C45" s="367"/>
      <c r="D45" s="40">
        <v>103.1</v>
      </c>
      <c r="E45" s="32">
        <v>5</v>
      </c>
      <c r="F45" s="64" t="s">
        <v>1259</v>
      </c>
      <c r="G45" s="33"/>
      <c r="H45" s="123">
        <v>40299</v>
      </c>
    </row>
    <row r="46" spans="1:8" ht="12" customHeight="1">
      <c r="A46" s="122">
        <v>41</v>
      </c>
      <c r="B46" s="403" t="s">
        <v>131</v>
      </c>
      <c r="C46" s="367"/>
      <c r="D46" s="40">
        <v>166</v>
      </c>
      <c r="E46" s="32">
        <v>5</v>
      </c>
      <c r="F46" s="64" t="s">
        <v>1260</v>
      </c>
      <c r="G46" s="33"/>
      <c r="H46" s="123">
        <v>40299</v>
      </c>
    </row>
    <row r="47" spans="1:8" ht="12" customHeight="1">
      <c r="A47" s="122"/>
      <c r="B47" s="404" t="s">
        <v>1269</v>
      </c>
      <c r="C47" s="356"/>
      <c r="D47" s="5">
        <f>SUM(D6:D46)</f>
        <v>15984.2</v>
      </c>
      <c r="E47" s="5">
        <f>SUM(E6:E46)</f>
        <v>361</v>
      </c>
      <c r="F47" s="33"/>
      <c r="G47" s="33"/>
      <c r="H47" s="124"/>
    </row>
    <row r="48" spans="1:8" ht="13.5" customHeight="1">
      <c r="A48" s="122"/>
      <c r="B48" s="79" t="s">
        <v>134</v>
      </c>
      <c r="C48" s="79"/>
      <c r="D48" s="79"/>
      <c r="E48" s="79"/>
      <c r="F48" s="79"/>
      <c r="G48" s="79"/>
      <c r="H48" s="405"/>
    </row>
    <row r="49" spans="1:8" ht="24" customHeight="1">
      <c r="A49" s="122">
        <v>42</v>
      </c>
      <c r="B49" s="403" t="s">
        <v>140</v>
      </c>
      <c r="C49" s="367"/>
      <c r="D49" s="42">
        <v>391.5</v>
      </c>
      <c r="E49" s="16">
        <v>8</v>
      </c>
      <c r="F49" s="33"/>
      <c r="G49" s="33" t="s">
        <v>1261</v>
      </c>
      <c r="H49" s="123">
        <v>40299</v>
      </c>
    </row>
    <row r="50" spans="1:8" ht="27" customHeight="1">
      <c r="A50" s="122">
        <v>43</v>
      </c>
      <c r="B50" s="403" t="s">
        <v>142</v>
      </c>
      <c r="C50" s="367"/>
      <c r="D50" s="42">
        <v>604.48</v>
      </c>
      <c r="E50" s="16">
        <v>14</v>
      </c>
      <c r="F50" s="33"/>
      <c r="G50" s="33" t="s">
        <v>1261</v>
      </c>
      <c r="H50" s="123">
        <v>40299</v>
      </c>
    </row>
    <row r="51" spans="1:8" ht="24.75" customHeight="1">
      <c r="A51" s="122">
        <v>44</v>
      </c>
      <c r="B51" s="403" t="s">
        <v>144</v>
      </c>
      <c r="C51" s="367"/>
      <c r="D51" s="42">
        <v>1133.9</v>
      </c>
      <c r="E51" s="16">
        <v>24</v>
      </c>
      <c r="F51" s="33"/>
      <c r="G51" s="33" t="s">
        <v>1261</v>
      </c>
      <c r="H51" s="123">
        <v>40299</v>
      </c>
    </row>
    <row r="52" spans="1:8" ht="25.5" customHeight="1">
      <c r="A52" s="122">
        <v>45</v>
      </c>
      <c r="B52" s="403" t="s">
        <v>146</v>
      </c>
      <c r="C52" s="367"/>
      <c r="D52" s="42">
        <v>385</v>
      </c>
      <c r="E52" s="16">
        <v>8</v>
      </c>
      <c r="F52" s="33"/>
      <c r="G52" s="33" t="s">
        <v>1261</v>
      </c>
      <c r="H52" s="123">
        <v>40299</v>
      </c>
    </row>
    <row r="53" spans="1:8" ht="25.5" customHeight="1">
      <c r="A53" s="122">
        <v>46</v>
      </c>
      <c r="B53" s="403" t="s">
        <v>148</v>
      </c>
      <c r="C53" s="367"/>
      <c r="D53" s="42">
        <v>1111.7</v>
      </c>
      <c r="E53" s="16">
        <v>24</v>
      </c>
      <c r="F53" s="33"/>
      <c r="G53" s="33" t="s">
        <v>1261</v>
      </c>
      <c r="H53" s="123">
        <v>40299</v>
      </c>
    </row>
    <row r="54" spans="1:8" ht="23.25" customHeight="1">
      <c r="A54" s="122">
        <v>47</v>
      </c>
      <c r="B54" s="403" t="s">
        <v>151</v>
      </c>
      <c r="C54" s="367"/>
      <c r="D54" s="43">
        <v>392.4</v>
      </c>
      <c r="E54" s="16">
        <v>8</v>
      </c>
      <c r="F54" s="33"/>
      <c r="G54" s="33" t="s">
        <v>1261</v>
      </c>
      <c r="H54" s="123">
        <v>40299</v>
      </c>
    </row>
    <row r="55" spans="1:8" ht="25.5" customHeight="1">
      <c r="A55" s="122">
        <v>48</v>
      </c>
      <c r="B55" s="403" t="s">
        <v>153</v>
      </c>
      <c r="C55" s="367"/>
      <c r="D55" s="42">
        <v>383.3</v>
      </c>
      <c r="E55" s="16">
        <v>8</v>
      </c>
      <c r="F55" s="33"/>
      <c r="G55" s="33" t="s">
        <v>1261</v>
      </c>
      <c r="H55" s="123">
        <v>40299</v>
      </c>
    </row>
    <row r="56" spans="1:8" ht="27" customHeight="1">
      <c r="A56" s="122">
        <v>49</v>
      </c>
      <c r="B56" s="403" t="s">
        <v>155</v>
      </c>
      <c r="C56" s="367"/>
      <c r="D56" s="42">
        <v>374.8</v>
      </c>
      <c r="E56" s="54">
        <v>8</v>
      </c>
      <c r="F56" s="33"/>
      <c r="G56" s="33" t="s">
        <v>1261</v>
      </c>
      <c r="H56" s="123">
        <v>40299</v>
      </c>
    </row>
    <row r="57" spans="1:8" ht="23.25" customHeight="1">
      <c r="A57" s="122">
        <v>50</v>
      </c>
      <c r="B57" s="400" t="s">
        <v>156</v>
      </c>
      <c r="C57" s="240"/>
      <c r="D57" s="44">
        <v>382.3</v>
      </c>
      <c r="E57" s="54">
        <v>8</v>
      </c>
      <c r="F57" s="33"/>
      <c r="G57" s="33" t="s">
        <v>1261</v>
      </c>
      <c r="H57" s="123">
        <v>40299</v>
      </c>
    </row>
    <row r="58" spans="1:8" ht="26.25" customHeight="1">
      <c r="A58" s="122">
        <v>51</v>
      </c>
      <c r="B58" s="401" t="s">
        <v>158</v>
      </c>
      <c r="C58" s="238"/>
      <c r="D58" s="44">
        <v>374.5</v>
      </c>
      <c r="E58" s="54">
        <v>8</v>
      </c>
      <c r="F58" s="33"/>
      <c r="G58" s="33" t="s">
        <v>1261</v>
      </c>
      <c r="H58" s="123">
        <v>40299</v>
      </c>
    </row>
    <row r="59" spans="1:8" ht="24.75" customHeight="1">
      <c r="A59" s="122">
        <v>52</v>
      </c>
      <c r="B59" s="401" t="s">
        <v>159</v>
      </c>
      <c r="C59" s="238"/>
      <c r="D59" s="44">
        <v>377.9</v>
      </c>
      <c r="E59" s="54">
        <v>8</v>
      </c>
      <c r="F59" s="33"/>
      <c r="G59" s="33" t="s">
        <v>1261</v>
      </c>
      <c r="H59" s="123">
        <v>40299</v>
      </c>
    </row>
    <row r="60" spans="1:8" ht="23.25" customHeight="1">
      <c r="A60" s="122">
        <v>53</v>
      </c>
      <c r="B60" s="401" t="s">
        <v>160</v>
      </c>
      <c r="C60" s="238"/>
      <c r="D60" s="44">
        <v>380.2</v>
      </c>
      <c r="E60" s="54">
        <v>8</v>
      </c>
      <c r="F60" s="33"/>
      <c r="G60" s="33" t="s">
        <v>1261</v>
      </c>
      <c r="H60" s="123">
        <v>40299</v>
      </c>
    </row>
    <row r="61" spans="1:8" ht="26.25" customHeight="1">
      <c r="A61" s="122">
        <v>54</v>
      </c>
      <c r="B61" s="401" t="s">
        <v>161</v>
      </c>
      <c r="C61" s="238"/>
      <c r="D61" s="44">
        <v>864.7</v>
      </c>
      <c r="E61" s="54">
        <v>18</v>
      </c>
      <c r="F61" s="33"/>
      <c r="G61" s="33" t="s">
        <v>1261</v>
      </c>
      <c r="H61" s="123">
        <v>40299</v>
      </c>
    </row>
    <row r="62" spans="1:8" ht="23.25" customHeight="1">
      <c r="A62" s="122">
        <v>55</v>
      </c>
      <c r="B62" s="401" t="s">
        <v>165</v>
      </c>
      <c r="C62" s="238"/>
      <c r="D62" s="44">
        <v>516.7</v>
      </c>
      <c r="E62" s="54">
        <v>12</v>
      </c>
      <c r="F62" s="33"/>
      <c r="G62" s="33" t="s">
        <v>1261</v>
      </c>
      <c r="H62" s="123">
        <v>40299</v>
      </c>
    </row>
    <row r="63" spans="1:8" ht="24" customHeight="1">
      <c r="A63" s="122">
        <v>56</v>
      </c>
      <c r="B63" s="401" t="s">
        <v>166</v>
      </c>
      <c r="C63" s="238"/>
      <c r="D63" s="44">
        <v>510.9</v>
      </c>
      <c r="E63" s="54">
        <v>12</v>
      </c>
      <c r="F63" s="33"/>
      <c r="G63" s="33" t="s">
        <v>1261</v>
      </c>
      <c r="H63" s="123">
        <v>40299</v>
      </c>
    </row>
    <row r="64" spans="1:8" ht="23.25" customHeight="1">
      <c r="A64" s="122">
        <v>57</v>
      </c>
      <c r="B64" s="401" t="s">
        <v>167</v>
      </c>
      <c r="C64" s="238"/>
      <c r="D64" s="44">
        <v>517.9</v>
      </c>
      <c r="E64" s="54">
        <v>12</v>
      </c>
      <c r="F64" s="33"/>
      <c r="G64" s="33" t="s">
        <v>1261</v>
      </c>
      <c r="H64" s="123">
        <v>40299</v>
      </c>
    </row>
    <row r="65" spans="1:8" ht="23.25" customHeight="1">
      <c r="A65" s="122">
        <v>58</v>
      </c>
      <c r="B65" s="401" t="s">
        <v>168</v>
      </c>
      <c r="C65" s="238"/>
      <c r="D65" s="44">
        <v>509.1</v>
      </c>
      <c r="E65" s="54">
        <v>12</v>
      </c>
      <c r="F65" s="33"/>
      <c r="G65" s="33" t="s">
        <v>1261</v>
      </c>
      <c r="H65" s="123">
        <v>40299</v>
      </c>
    </row>
    <row r="66" spans="1:8" ht="12" customHeight="1">
      <c r="A66" s="122">
        <v>59</v>
      </c>
      <c r="B66" s="401" t="s">
        <v>169</v>
      </c>
      <c r="C66" s="238"/>
      <c r="D66" s="44">
        <v>2356.6</v>
      </c>
      <c r="E66" s="54">
        <v>44</v>
      </c>
      <c r="F66" s="64" t="s">
        <v>1267</v>
      </c>
      <c r="G66" s="33"/>
      <c r="H66" s="123">
        <v>40299</v>
      </c>
    </row>
    <row r="67" spans="1:8" ht="12" customHeight="1">
      <c r="A67" s="122">
        <v>60</v>
      </c>
      <c r="B67" s="401" t="s">
        <v>171</v>
      </c>
      <c r="C67" s="238"/>
      <c r="D67" s="44">
        <v>2344.6</v>
      </c>
      <c r="E67" s="54">
        <v>44</v>
      </c>
      <c r="F67" s="64" t="s">
        <v>1268</v>
      </c>
      <c r="G67" s="33"/>
      <c r="H67" s="123">
        <v>40299</v>
      </c>
    </row>
    <row r="68" spans="1:8" ht="12" customHeight="1">
      <c r="A68" s="122">
        <v>61</v>
      </c>
      <c r="B68" s="401" t="s">
        <v>173</v>
      </c>
      <c r="C68" s="238"/>
      <c r="D68" s="44">
        <v>513.9</v>
      </c>
      <c r="E68" s="54">
        <v>12</v>
      </c>
      <c r="F68" s="64" t="s">
        <v>1262</v>
      </c>
      <c r="G68" s="33"/>
      <c r="H68" s="123">
        <v>40299</v>
      </c>
    </row>
    <row r="69" spans="1:8" ht="24.75" customHeight="1">
      <c r="A69" s="122">
        <v>62</v>
      </c>
      <c r="B69" s="401" t="s">
        <v>174</v>
      </c>
      <c r="C69" s="238"/>
      <c r="D69" s="44">
        <v>452.3</v>
      </c>
      <c r="E69" s="54">
        <v>12</v>
      </c>
      <c r="F69" s="33"/>
      <c r="G69" s="33" t="s">
        <v>1261</v>
      </c>
      <c r="H69" s="123">
        <v>40299</v>
      </c>
    </row>
    <row r="70" spans="1:8" ht="12" customHeight="1">
      <c r="A70" s="122">
        <v>63</v>
      </c>
      <c r="B70" s="401" t="s">
        <v>175</v>
      </c>
      <c r="C70" s="238"/>
      <c r="D70" s="44">
        <v>205.3</v>
      </c>
      <c r="E70" s="54">
        <v>4</v>
      </c>
      <c r="F70" s="64" t="s">
        <v>1263</v>
      </c>
      <c r="G70" s="33"/>
      <c r="H70" s="123">
        <v>40299</v>
      </c>
    </row>
    <row r="71" spans="1:8" ht="12" customHeight="1">
      <c r="A71" s="122">
        <v>64</v>
      </c>
      <c r="B71" s="401" t="s">
        <v>176</v>
      </c>
      <c r="C71" s="238"/>
      <c r="D71" s="44">
        <v>123.1</v>
      </c>
      <c r="E71" s="52">
        <v>4</v>
      </c>
      <c r="F71" s="64" t="s">
        <v>1264</v>
      </c>
      <c r="G71" s="33"/>
      <c r="H71" s="123">
        <v>40299</v>
      </c>
    </row>
    <row r="72" spans="1:8" ht="12" customHeight="1">
      <c r="A72" s="122">
        <v>65</v>
      </c>
      <c r="B72" s="402" t="s">
        <v>177</v>
      </c>
      <c r="C72" s="244"/>
      <c r="D72" s="44">
        <v>1822.3</v>
      </c>
      <c r="E72" s="16">
        <v>36</v>
      </c>
      <c r="F72" s="64" t="s">
        <v>1265</v>
      </c>
      <c r="G72" s="33"/>
      <c r="H72" s="123">
        <v>40299</v>
      </c>
    </row>
    <row r="73" spans="1:8" ht="12" customHeight="1">
      <c r="A73" s="122">
        <v>66</v>
      </c>
      <c r="B73" s="403" t="s">
        <v>180</v>
      </c>
      <c r="C73" s="367"/>
      <c r="D73" s="42">
        <v>585.4</v>
      </c>
      <c r="E73" s="16">
        <v>14</v>
      </c>
      <c r="F73" s="64" t="s">
        <v>1266</v>
      </c>
      <c r="G73" s="33"/>
      <c r="H73" s="123">
        <v>40299</v>
      </c>
    </row>
    <row r="74" spans="1:8" ht="14.25" customHeight="1">
      <c r="A74" s="122"/>
      <c r="B74" s="404" t="s">
        <v>1269</v>
      </c>
      <c r="C74" s="367"/>
      <c r="D74" s="37">
        <f>SUM(D49:D73)</f>
        <v>17614.78</v>
      </c>
      <c r="E74" s="37">
        <f>SUM(E49:E73)</f>
        <v>370</v>
      </c>
      <c r="F74" s="33"/>
      <c r="G74" s="33"/>
      <c r="H74" s="123"/>
    </row>
    <row r="75" spans="1:8" ht="13.5" customHeight="1">
      <c r="A75" s="122"/>
      <c r="B75" s="79" t="s">
        <v>182</v>
      </c>
      <c r="C75" s="79"/>
      <c r="D75" s="79"/>
      <c r="E75" s="79"/>
      <c r="F75" s="79"/>
      <c r="G75" s="79"/>
      <c r="H75" s="405"/>
    </row>
    <row r="76" spans="1:8" ht="12" customHeight="1">
      <c r="A76" s="122">
        <v>67</v>
      </c>
      <c r="B76" s="403" t="s">
        <v>183</v>
      </c>
      <c r="C76" s="367"/>
      <c r="D76" s="45">
        <v>782.6</v>
      </c>
      <c r="E76" s="16">
        <v>16</v>
      </c>
      <c r="F76" s="64" t="s">
        <v>1270</v>
      </c>
      <c r="G76" s="33"/>
      <c r="H76" s="123">
        <v>40299</v>
      </c>
    </row>
    <row r="77" spans="1:8" ht="12" customHeight="1">
      <c r="A77" s="122">
        <v>68</v>
      </c>
      <c r="B77" s="403" t="s">
        <v>185</v>
      </c>
      <c r="C77" s="367"/>
      <c r="D77" s="45">
        <v>776.9</v>
      </c>
      <c r="E77" s="16">
        <v>16</v>
      </c>
      <c r="F77" s="64" t="s">
        <v>1271</v>
      </c>
      <c r="G77" s="33"/>
      <c r="H77" s="123">
        <v>40299</v>
      </c>
    </row>
    <row r="78" spans="1:8" ht="12" customHeight="1">
      <c r="A78" s="122">
        <v>69</v>
      </c>
      <c r="B78" s="403" t="s">
        <v>186</v>
      </c>
      <c r="C78" s="367"/>
      <c r="D78" s="45">
        <v>106.7</v>
      </c>
      <c r="E78" s="16">
        <v>2</v>
      </c>
      <c r="F78" s="64" t="s">
        <v>1272</v>
      </c>
      <c r="G78" s="33"/>
      <c r="H78" s="123">
        <v>40299</v>
      </c>
    </row>
    <row r="79" spans="1:8" ht="12" customHeight="1">
      <c r="A79" s="122">
        <v>70</v>
      </c>
      <c r="B79" s="403" t="s">
        <v>187</v>
      </c>
      <c r="C79" s="367"/>
      <c r="D79" s="45">
        <v>182.1</v>
      </c>
      <c r="E79" s="16">
        <v>6</v>
      </c>
      <c r="F79" s="65" t="s">
        <v>1273</v>
      </c>
      <c r="G79" s="36"/>
      <c r="H79" s="123">
        <v>40299</v>
      </c>
    </row>
    <row r="80" spans="1:8" ht="12" customHeight="1">
      <c r="A80" s="122">
        <v>71</v>
      </c>
      <c r="B80" s="403" t="s">
        <v>188</v>
      </c>
      <c r="C80" s="367"/>
      <c r="D80" s="45">
        <v>60.7</v>
      </c>
      <c r="E80" s="16">
        <v>1</v>
      </c>
      <c r="F80" s="64" t="s">
        <v>1274</v>
      </c>
      <c r="G80" s="33"/>
      <c r="H80" s="123">
        <v>40299</v>
      </c>
    </row>
    <row r="81" spans="1:8" ht="12" customHeight="1">
      <c r="A81" s="122">
        <v>72</v>
      </c>
      <c r="B81" s="403" t="s">
        <v>189</v>
      </c>
      <c r="C81" s="367"/>
      <c r="D81" s="45">
        <v>67.6</v>
      </c>
      <c r="E81" s="16">
        <v>2</v>
      </c>
      <c r="F81" s="64" t="s">
        <v>1748</v>
      </c>
      <c r="G81" s="33"/>
      <c r="H81" s="123">
        <v>40299</v>
      </c>
    </row>
    <row r="82" spans="1:13" ht="12" customHeight="1">
      <c r="A82" s="122">
        <v>73</v>
      </c>
      <c r="B82" s="403" t="s">
        <v>190</v>
      </c>
      <c r="C82" s="367"/>
      <c r="D82" s="45">
        <v>45.6</v>
      </c>
      <c r="E82" s="68">
        <v>2</v>
      </c>
      <c r="F82" s="64" t="s">
        <v>1749</v>
      </c>
      <c r="G82" s="33"/>
      <c r="H82" s="123">
        <v>40299</v>
      </c>
      <c r="L82" s="63" t="s">
        <v>1761</v>
      </c>
      <c r="M82" s="1">
        <v>2</v>
      </c>
    </row>
    <row r="83" spans="1:8" ht="12" customHeight="1">
      <c r="A83" s="122">
        <v>74</v>
      </c>
      <c r="B83" s="403" t="s">
        <v>192</v>
      </c>
      <c r="C83" s="367"/>
      <c r="D83" s="45">
        <v>1354.7</v>
      </c>
      <c r="E83" s="16">
        <v>24</v>
      </c>
      <c r="F83" s="64" t="s">
        <v>1275</v>
      </c>
      <c r="G83" s="33"/>
      <c r="H83" s="123">
        <v>40299</v>
      </c>
    </row>
    <row r="84" spans="1:8" ht="12" customHeight="1">
      <c r="A84" s="122">
        <v>75</v>
      </c>
      <c r="B84" s="403" t="s">
        <v>195</v>
      </c>
      <c r="C84" s="367"/>
      <c r="D84" s="45">
        <v>96.2</v>
      </c>
      <c r="E84" s="16">
        <v>4</v>
      </c>
      <c r="F84" s="64" t="s">
        <v>1276</v>
      </c>
      <c r="G84" s="33"/>
      <c r="H84" s="123">
        <v>40299</v>
      </c>
    </row>
    <row r="85" spans="1:8" ht="12" customHeight="1">
      <c r="A85" s="122">
        <v>76</v>
      </c>
      <c r="B85" s="403" t="s">
        <v>196</v>
      </c>
      <c r="C85" s="367"/>
      <c r="D85" s="45">
        <v>99.8</v>
      </c>
      <c r="E85" s="16">
        <v>4</v>
      </c>
      <c r="F85" s="64" t="s">
        <v>1277</v>
      </c>
      <c r="G85" s="33"/>
      <c r="H85" s="123">
        <v>40299</v>
      </c>
    </row>
    <row r="86" spans="1:8" ht="12" customHeight="1">
      <c r="A86" s="122">
        <v>77</v>
      </c>
      <c r="B86" s="403" t="s">
        <v>198</v>
      </c>
      <c r="C86" s="367"/>
      <c r="D86" s="45">
        <v>115.2</v>
      </c>
      <c r="E86" s="16">
        <v>2</v>
      </c>
      <c r="F86" s="64" t="s">
        <v>1279</v>
      </c>
      <c r="G86" s="33"/>
      <c r="H86" s="123">
        <v>40299</v>
      </c>
    </row>
    <row r="87" spans="1:8" ht="12" customHeight="1">
      <c r="A87" s="122">
        <v>78</v>
      </c>
      <c r="B87" s="403" t="s">
        <v>199</v>
      </c>
      <c r="C87" s="367"/>
      <c r="D87" s="45">
        <v>113.7</v>
      </c>
      <c r="E87" s="16">
        <v>2</v>
      </c>
      <c r="F87" s="64" t="s">
        <v>1280</v>
      </c>
      <c r="G87" s="33"/>
      <c r="H87" s="123">
        <v>40299</v>
      </c>
    </row>
    <row r="88" spans="1:8" ht="12" customHeight="1">
      <c r="A88" s="122">
        <v>79</v>
      </c>
      <c r="B88" s="403" t="s">
        <v>200</v>
      </c>
      <c r="C88" s="367"/>
      <c r="D88" s="45">
        <v>2827.3</v>
      </c>
      <c r="E88" s="16">
        <v>55</v>
      </c>
      <c r="F88" s="64" t="s">
        <v>1281</v>
      </c>
      <c r="G88" s="33"/>
      <c r="H88" s="123">
        <v>40299</v>
      </c>
    </row>
    <row r="89" spans="1:8" ht="12" customHeight="1">
      <c r="A89" s="122">
        <v>80</v>
      </c>
      <c r="B89" s="403" t="s">
        <v>202</v>
      </c>
      <c r="C89" s="367"/>
      <c r="D89" s="45">
        <v>394.8</v>
      </c>
      <c r="E89" s="16">
        <v>8</v>
      </c>
      <c r="F89" s="64" t="s">
        <v>1282</v>
      </c>
      <c r="G89" s="33"/>
      <c r="H89" s="123">
        <v>40299</v>
      </c>
    </row>
    <row r="90" spans="1:8" ht="12" customHeight="1">
      <c r="A90" s="122">
        <v>81</v>
      </c>
      <c r="B90" s="403" t="s">
        <v>203</v>
      </c>
      <c r="C90" s="367"/>
      <c r="D90" s="45">
        <v>3204.3</v>
      </c>
      <c r="E90" s="16">
        <v>60</v>
      </c>
      <c r="F90" s="64" t="s">
        <v>1283</v>
      </c>
      <c r="G90" s="33"/>
      <c r="H90" s="123">
        <v>40299</v>
      </c>
    </row>
    <row r="91" spans="1:8" ht="12" customHeight="1">
      <c r="A91" s="122">
        <v>82</v>
      </c>
      <c r="B91" s="403" t="s">
        <v>206</v>
      </c>
      <c r="C91" s="367"/>
      <c r="D91" s="45">
        <v>541.7</v>
      </c>
      <c r="E91" s="16">
        <v>12</v>
      </c>
      <c r="F91" s="64" t="s">
        <v>1284</v>
      </c>
      <c r="G91" s="33"/>
      <c r="H91" s="123">
        <v>40299</v>
      </c>
    </row>
    <row r="92" spans="1:8" ht="12" customHeight="1">
      <c r="A92" s="122">
        <v>83</v>
      </c>
      <c r="B92" s="403" t="s">
        <v>207</v>
      </c>
      <c r="C92" s="367"/>
      <c r="D92" s="45">
        <v>463.4</v>
      </c>
      <c r="E92" s="16">
        <v>12</v>
      </c>
      <c r="F92" s="64" t="s">
        <v>1289</v>
      </c>
      <c r="G92" s="33"/>
      <c r="H92" s="123">
        <v>40299</v>
      </c>
    </row>
    <row r="93" spans="1:8" ht="12" customHeight="1">
      <c r="A93" s="122">
        <v>84</v>
      </c>
      <c r="B93" s="403" t="s">
        <v>210</v>
      </c>
      <c r="C93" s="367"/>
      <c r="D93" s="45">
        <v>402.2</v>
      </c>
      <c r="E93" s="16">
        <v>8</v>
      </c>
      <c r="F93" s="64" t="s">
        <v>1285</v>
      </c>
      <c r="G93" s="33"/>
      <c r="H93" s="123">
        <v>40299</v>
      </c>
    </row>
    <row r="94" spans="1:8" ht="12" customHeight="1">
      <c r="A94" s="122">
        <v>85</v>
      </c>
      <c r="B94" s="403" t="s">
        <v>211</v>
      </c>
      <c r="C94" s="367"/>
      <c r="D94" s="45">
        <v>465.6</v>
      </c>
      <c r="E94" s="16">
        <v>12</v>
      </c>
      <c r="F94" s="64" t="s">
        <v>1286</v>
      </c>
      <c r="G94" s="33"/>
      <c r="H94" s="123">
        <v>40299</v>
      </c>
    </row>
    <row r="95" spans="1:8" ht="12" customHeight="1">
      <c r="A95" s="122">
        <v>86</v>
      </c>
      <c r="B95" s="403" t="s">
        <v>213</v>
      </c>
      <c r="C95" s="367"/>
      <c r="D95" s="45">
        <v>325.5</v>
      </c>
      <c r="E95" s="16">
        <v>8</v>
      </c>
      <c r="F95" s="64" t="s">
        <v>1287</v>
      </c>
      <c r="G95" s="33"/>
      <c r="H95" s="123">
        <v>40299</v>
      </c>
    </row>
    <row r="96" spans="1:8" ht="12" customHeight="1">
      <c r="A96" s="122">
        <v>87</v>
      </c>
      <c r="B96" s="403" t="s">
        <v>215</v>
      </c>
      <c r="C96" s="367"/>
      <c r="D96" s="45">
        <v>470.3</v>
      </c>
      <c r="E96" s="16">
        <v>12</v>
      </c>
      <c r="F96" s="64" t="s">
        <v>1288</v>
      </c>
      <c r="G96" s="33"/>
      <c r="H96" s="123">
        <v>40299</v>
      </c>
    </row>
    <row r="97" spans="1:8" ht="12" customHeight="1">
      <c r="A97" s="122">
        <v>88</v>
      </c>
      <c r="B97" s="403" t="s">
        <v>216</v>
      </c>
      <c r="C97" s="367"/>
      <c r="D97" s="45">
        <v>860.2</v>
      </c>
      <c r="E97" s="16">
        <v>16</v>
      </c>
      <c r="F97" s="64" t="s">
        <v>1290</v>
      </c>
      <c r="G97" s="33"/>
      <c r="H97" s="123">
        <v>40299</v>
      </c>
    </row>
    <row r="98" spans="1:8" ht="12" customHeight="1">
      <c r="A98" s="122">
        <v>89</v>
      </c>
      <c r="B98" s="403" t="s">
        <v>219</v>
      </c>
      <c r="C98" s="367"/>
      <c r="D98" s="45">
        <v>819</v>
      </c>
      <c r="E98" s="16">
        <v>16</v>
      </c>
      <c r="F98" s="64" t="s">
        <v>1294</v>
      </c>
      <c r="G98" s="33"/>
      <c r="H98" s="123">
        <v>40299</v>
      </c>
    </row>
    <row r="99" spans="1:8" ht="12" customHeight="1">
      <c r="A99" s="122">
        <v>90</v>
      </c>
      <c r="B99" s="403" t="s">
        <v>221</v>
      </c>
      <c r="C99" s="209"/>
      <c r="D99" s="46">
        <v>450.9</v>
      </c>
      <c r="E99" s="16">
        <v>12</v>
      </c>
      <c r="F99" s="64" t="s">
        <v>1291</v>
      </c>
      <c r="G99" s="33"/>
      <c r="H99" s="123">
        <v>40299</v>
      </c>
    </row>
    <row r="100" spans="1:8" ht="12" customHeight="1">
      <c r="A100" s="122">
        <v>91</v>
      </c>
      <c r="B100" s="403" t="s">
        <v>222</v>
      </c>
      <c r="C100" s="209"/>
      <c r="D100" s="47">
        <v>468</v>
      </c>
      <c r="E100" s="16">
        <v>12</v>
      </c>
      <c r="F100" s="64" t="s">
        <v>1292</v>
      </c>
      <c r="G100" s="33"/>
      <c r="H100" s="123">
        <v>40299</v>
      </c>
    </row>
    <row r="101" spans="1:8" ht="12" customHeight="1">
      <c r="A101" s="122">
        <v>92</v>
      </c>
      <c r="B101" s="403" t="s">
        <v>223</v>
      </c>
      <c r="C101" s="209"/>
      <c r="D101" s="47">
        <v>1336.7</v>
      </c>
      <c r="E101" s="16">
        <v>24</v>
      </c>
      <c r="F101" s="64" t="s">
        <v>1293</v>
      </c>
      <c r="G101" s="33"/>
      <c r="H101" s="123">
        <v>40299</v>
      </c>
    </row>
    <row r="102" spans="1:8" ht="12" customHeight="1">
      <c r="A102" s="122">
        <v>93</v>
      </c>
      <c r="B102" s="403" t="s">
        <v>226</v>
      </c>
      <c r="C102" s="209"/>
      <c r="D102" s="47">
        <v>557.39</v>
      </c>
      <c r="E102" s="16">
        <v>4</v>
      </c>
      <c r="F102" s="64" t="s">
        <v>1295</v>
      </c>
      <c r="G102" s="33"/>
      <c r="H102" s="123">
        <v>40299</v>
      </c>
    </row>
    <row r="103" spans="1:8" ht="12" customHeight="1">
      <c r="A103" s="122">
        <v>94</v>
      </c>
      <c r="B103" s="403" t="s">
        <v>227</v>
      </c>
      <c r="C103" s="209"/>
      <c r="D103" s="47">
        <v>559</v>
      </c>
      <c r="E103" s="16">
        <v>12</v>
      </c>
      <c r="F103" s="64" t="s">
        <v>1302</v>
      </c>
      <c r="G103" s="33"/>
      <c r="H103" s="123">
        <v>40299</v>
      </c>
    </row>
    <row r="104" spans="1:8" ht="12" customHeight="1">
      <c r="A104" s="122">
        <v>95</v>
      </c>
      <c r="B104" s="403" t="s">
        <v>228</v>
      </c>
      <c r="C104" s="209"/>
      <c r="D104" s="47">
        <v>170.5</v>
      </c>
      <c r="E104" s="16">
        <v>5</v>
      </c>
      <c r="F104" s="64" t="s">
        <v>1303</v>
      </c>
      <c r="G104" s="33"/>
      <c r="H104" s="123">
        <v>40299</v>
      </c>
    </row>
    <row r="105" spans="1:8" ht="12" customHeight="1">
      <c r="A105" s="122">
        <v>96</v>
      </c>
      <c r="B105" s="403" t="s">
        <v>229</v>
      </c>
      <c r="C105" s="209"/>
      <c r="D105" s="47">
        <v>819.7</v>
      </c>
      <c r="E105" s="16">
        <v>18</v>
      </c>
      <c r="F105" s="64" t="s">
        <v>1296</v>
      </c>
      <c r="G105" s="33"/>
      <c r="H105" s="123">
        <v>40299</v>
      </c>
    </row>
    <row r="106" spans="1:8" ht="12" customHeight="1">
      <c r="A106" s="122">
        <v>97</v>
      </c>
      <c r="B106" s="403" t="s">
        <v>230</v>
      </c>
      <c r="C106" s="209"/>
      <c r="D106" s="47">
        <v>462.6</v>
      </c>
      <c r="E106" s="16">
        <v>12</v>
      </c>
      <c r="F106" s="64" t="s">
        <v>1297</v>
      </c>
      <c r="G106" s="33"/>
      <c r="H106" s="123">
        <v>40299</v>
      </c>
    </row>
    <row r="107" spans="1:8" ht="12" customHeight="1">
      <c r="A107" s="122">
        <v>98</v>
      </c>
      <c r="B107" s="403" t="s">
        <v>231</v>
      </c>
      <c r="C107" s="209"/>
      <c r="D107" s="47">
        <v>836.1</v>
      </c>
      <c r="E107" s="16">
        <v>18</v>
      </c>
      <c r="F107" s="64" t="s">
        <v>1298</v>
      </c>
      <c r="G107" s="33"/>
      <c r="H107" s="123">
        <v>40299</v>
      </c>
    </row>
    <row r="108" spans="1:8" ht="12" customHeight="1">
      <c r="A108" s="122">
        <v>99</v>
      </c>
      <c r="B108" s="403" t="s">
        <v>232</v>
      </c>
      <c r="C108" s="209"/>
      <c r="D108" s="47">
        <v>467.4</v>
      </c>
      <c r="E108" s="16">
        <v>12</v>
      </c>
      <c r="F108" s="64" t="s">
        <v>1299</v>
      </c>
      <c r="G108" s="33"/>
      <c r="H108" s="123">
        <v>40299</v>
      </c>
    </row>
    <row r="109" spans="1:8" ht="12" customHeight="1">
      <c r="A109" s="122">
        <v>100</v>
      </c>
      <c r="B109" s="403" t="s">
        <v>233</v>
      </c>
      <c r="C109" s="209"/>
      <c r="D109" s="47">
        <v>559.4</v>
      </c>
      <c r="E109" s="16">
        <v>16</v>
      </c>
      <c r="F109" s="64" t="s">
        <v>1300</v>
      </c>
      <c r="G109" s="33"/>
      <c r="H109" s="123">
        <v>40299</v>
      </c>
    </row>
    <row r="110" spans="1:8" ht="12" customHeight="1">
      <c r="A110" s="122">
        <v>101</v>
      </c>
      <c r="B110" s="403" t="s">
        <v>234</v>
      </c>
      <c r="C110" s="209"/>
      <c r="D110" s="47">
        <v>439.1</v>
      </c>
      <c r="E110" s="16">
        <v>12</v>
      </c>
      <c r="F110" s="64" t="s">
        <v>1301</v>
      </c>
      <c r="G110" s="33"/>
      <c r="H110" s="123">
        <v>40299</v>
      </c>
    </row>
    <row r="111" spans="1:8" ht="12" customHeight="1">
      <c r="A111" s="122">
        <v>102</v>
      </c>
      <c r="B111" s="403" t="s">
        <v>235</v>
      </c>
      <c r="C111" s="209"/>
      <c r="D111" s="47">
        <v>411.4</v>
      </c>
      <c r="E111" s="16">
        <v>8</v>
      </c>
      <c r="F111" s="64" t="s">
        <v>1304</v>
      </c>
      <c r="G111" s="33"/>
      <c r="H111" s="123">
        <v>40299</v>
      </c>
    </row>
    <row r="112" spans="1:8" ht="12" customHeight="1">
      <c r="A112" s="122">
        <v>103</v>
      </c>
      <c r="B112" s="403" t="s">
        <v>236</v>
      </c>
      <c r="C112" s="209"/>
      <c r="D112" s="47">
        <v>467.8</v>
      </c>
      <c r="E112" s="16">
        <v>12</v>
      </c>
      <c r="F112" s="64" t="s">
        <v>1309</v>
      </c>
      <c r="G112" s="33"/>
      <c r="H112" s="123">
        <v>40299</v>
      </c>
    </row>
    <row r="113" spans="1:8" ht="12" customHeight="1">
      <c r="A113" s="122">
        <v>104</v>
      </c>
      <c r="B113" s="403" t="s">
        <v>237</v>
      </c>
      <c r="C113" s="209"/>
      <c r="D113" s="47">
        <v>868.2</v>
      </c>
      <c r="E113" s="16">
        <v>18</v>
      </c>
      <c r="F113" s="64" t="s">
        <v>1310</v>
      </c>
      <c r="G113" s="33"/>
      <c r="H113" s="123">
        <v>40299</v>
      </c>
    </row>
    <row r="114" spans="1:8" ht="12" customHeight="1">
      <c r="A114" s="122">
        <v>105</v>
      </c>
      <c r="B114" s="403" t="s">
        <v>239</v>
      </c>
      <c r="C114" s="209"/>
      <c r="D114" s="47">
        <v>351</v>
      </c>
      <c r="E114" s="16">
        <v>1</v>
      </c>
      <c r="F114" s="64" t="s">
        <v>1305</v>
      </c>
      <c r="G114" s="33"/>
      <c r="H114" s="123">
        <v>40299</v>
      </c>
    </row>
    <row r="115" spans="1:8" ht="12" customHeight="1">
      <c r="A115" s="122">
        <v>106</v>
      </c>
      <c r="B115" s="403" t="s">
        <v>241</v>
      </c>
      <c r="C115" s="209"/>
      <c r="D115" s="47">
        <v>322.5</v>
      </c>
      <c r="E115" s="16">
        <v>8</v>
      </c>
      <c r="F115" s="64" t="s">
        <v>1306</v>
      </c>
      <c r="G115" s="33"/>
      <c r="H115" s="123">
        <v>40299</v>
      </c>
    </row>
    <row r="116" spans="1:8" ht="12" customHeight="1">
      <c r="A116" s="122">
        <v>107</v>
      </c>
      <c r="B116" s="403" t="s">
        <v>242</v>
      </c>
      <c r="C116" s="209"/>
      <c r="D116" s="47">
        <v>471.8</v>
      </c>
      <c r="E116" s="16">
        <v>12</v>
      </c>
      <c r="F116" s="64" t="s">
        <v>1307</v>
      </c>
      <c r="G116" s="33"/>
      <c r="H116" s="123">
        <v>40299</v>
      </c>
    </row>
    <row r="117" spans="1:8" ht="12" customHeight="1">
      <c r="A117" s="122">
        <v>108</v>
      </c>
      <c r="B117" s="403" t="s">
        <v>243</v>
      </c>
      <c r="C117" s="209"/>
      <c r="D117" s="47">
        <v>842.6</v>
      </c>
      <c r="E117" s="16">
        <v>10</v>
      </c>
      <c r="F117" s="64" t="s">
        <v>1308</v>
      </c>
      <c r="G117" s="33"/>
      <c r="H117" s="123">
        <v>40299</v>
      </c>
    </row>
    <row r="118" spans="1:8" ht="12" customHeight="1">
      <c r="A118" s="122">
        <v>109</v>
      </c>
      <c r="B118" s="403" t="s">
        <v>246</v>
      </c>
      <c r="C118" s="209"/>
      <c r="D118" s="47">
        <v>833.3</v>
      </c>
      <c r="E118" s="16">
        <v>18</v>
      </c>
      <c r="F118" s="64" t="s">
        <v>1311</v>
      </c>
      <c r="G118" s="33"/>
      <c r="H118" s="123">
        <v>40299</v>
      </c>
    </row>
    <row r="119" spans="1:8" ht="12.75" customHeight="1">
      <c r="A119" s="122">
        <v>110</v>
      </c>
      <c r="B119" s="403" t="s">
        <v>247</v>
      </c>
      <c r="C119" s="209"/>
      <c r="D119" s="47">
        <v>823</v>
      </c>
      <c r="E119" s="16">
        <v>18</v>
      </c>
      <c r="F119" s="64" t="s">
        <v>1320</v>
      </c>
      <c r="G119" s="33"/>
      <c r="H119" s="123">
        <v>40299</v>
      </c>
    </row>
    <row r="120" spans="1:8" ht="12" customHeight="1">
      <c r="A120" s="122">
        <v>111</v>
      </c>
      <c r="B120" s="403" t="s">
        <v>249</v>
      </c>
      <c r="C120" s="209"/>
      <c r="D120" s="47">
        <v>824.6</v>
      </c>
      <c r="E120" s="16">
        <v>18</v>
      </c>
      <c r="F120" s="64" t="s">
        <v>1312</v>
      </c>
      <c r="G120" s="33"/>
      <c r="H120" s="123">
        <v>40299</v>
      </c>
    </row>
    <row r="121" spans="1:8" ht="12" customHeight="1">
      <c r="A121" s="122">
        <v>112</v>
      </c>
      <c r="B121" s="403" t="s">
        <v>250</v>
      </c>
      <c r="C121" s="209"/>
      <c r="D121" s="47">
        <v>824.9</v>
      </c>
      <c r="E121" s="16">
        <v>18</v>
      </c>
      <c r="F121" s="64" t="s">
        <v>1313</v>
      </c>
      <c r="G121" s="33"/>
      <c r="H121" s="123">
        <v>40299</v>
      </c>
    </row>
    <row r="122" spans="1:8" ht="12" customHeight="1">
      <c r="A122" s="122">
        <v>113</v>
      </c>
      <c r="B122" s="403" t="s">
        <v>251</v>
      </c>
      <c r="C122" s="209"/>
      <c r="D122" s="47">
        <v>867.5</v>
      </c>
      <c r="E122" s="16">
        <v>18</v>
      </c>
      <c r="F122" s="64" t="s">
        <v>1314</v>
      </c>
      <c r="G122" s="33"/>
      <c r="H122" s="123">
        <v>40299</v>
      </c>
    </row>
    <row r="123" spans="1:8" ht="12" customHeight="1">
      <c r="A123" s="122">
        <v>114</v>
      </c>
      <c r="B123" s="403" t="s">
        <v>253</v>
      </c>
      <c r="C123" s="209"/>
      <c r="D123" s="47">
        <v>857.8</v>
      </c>
      <c r="E123" s="16">
        <v>18</v>
      </c>
      <c r="F123" s="64" t="s">
        <v>1315</v>
      </c>
      <c r="G123" s="33"/>
      <c r="H123" s="123">
        <v>40299</v>
      </c>
    </row>
    <row r="124" spans="1:8" ht="12" customHeight="1">
      <c r="A124" s="122">
        <v>115</v>
      </c>
      <c r="B124" s="403" t="s">
        <v>254</v>
      </c>
      <c r="C124" s="209"/>
      <c r="D124" s="47">
        <v>853.9</v>
      </c>
      <c r="E124" s="16">
        <v>18</v>
      </c>
      <c r="F124" s="64" t="s">
        <v>1316</v>
      </c>
      <c r="G124" s="33"/>
      <c r="H124" s="123">
        <v>40299</v>
      </c>
    </row>
    <row r="125" spans="1:8" ht="12" customHeight="1">
      <c r="A125" s="122">
        <v>116</v>
      </c>
      <c r="B125" s="403" t="s">
        <v>255</v>
      </c>
      <c r="C125" s="209"/>
      <c r="D125" s="48">
        <v>871.4</v>
      </c>
      <c r="E125" s="16">
        <v>18</v>
      </c>
      <c r="F125" s="64" t="s">
        <v>1317</v>
      </c>
      <c r="G125" s="33"/>
      <c r="H125" s="123">
        <v>40299</v>
      </c>
    </row>
    <row r="126" spans="1:8" ht="12" customHeight="1">
      <c r="A126" s="122">
        <v>117</v>
      </c>
      <c r="B126" s="403" t="s">
        <v>256</v>
      </c>
      <c r="C126" s="209"/>
      <c r="D126" s="49">
        <v>886.6</v>
      </c>
      <c r="E126" s="16">
        <v>18</v>
      </c>
      <c r="F126" s="64" t="s">
        <v>1318</v>
      </c>
      <c r="G126" s="33"/>
      <c r="H126" s="123">
        <v>40299</v>
      </c>
    </row>
    <row r="127" spans="1:8" ht="12" customHeight="1">
      <c r="A127" s="122">
        <v>118</v>
      </c>
      <c r="B127" s="403" t="s">
        <v>258</v>
      </c>
      <c r="C127" s="209"/>
      <c r="D127" s="49">
        <v>836.7</v>
      </c>
      <c r="E127" s="16">
        <v>18</v>
      </c>
      <c r="F127" s="64" t="s">
        <v>1319</v>
      </c>
      <c r="G127" s="33"/>
      <c r="H127" s="123">
        <v>40299</v>
      </c>
    </row>
    <row r="128" spans="1:8" ht="12" customHeight="1">
      <c r="A128" s="122">
        <v>119</v>
      </c>
      <c r="B128" s="403" t="s">
        <v>260</v>
      </c>
      <c r="C128" s="209"/>
      <c r="D128" s="49">
        <v>4170.6</v>
      </c>
      <c r="E128" s="16">
        <v>85</v>
      </c>
      <c r="F128" s="64" t="s">
        <v>1321</v>
      </c>
      <c r="G128" s="33"/>
      <c r="H128" s="123">
        <v>40299</v>
      </c>
    </row>
    <row r="129" spans="1:8" ht="12" customHeight="1">
      <c r="A129" s="122">
        <v>120</v>
      </c>
      <c r="B129" s="403" t="s">
        <v>263</v>
      </c>
      <c r="C129" s="209"/>
      <c r="D129" s="49">
        <v>2813.6</v>
      </c>
      <c r="E129" s="16">
        <v>60</v>
      </c>
      <c r="F129" s="64" t="s">
        <v>1322</v>
      </c>
      <c r="G129" s="33"/>
      <c r="H129" s="123">
        <v>40299</v>
      </c>
    </row>
    <row r="130" spans="1:8" ht="12" customHeight="1">
      <c r="A130" s="122">
        <v>121</v>
      </c>
      <c r="B130" s="403" t="s">
        <v>266</v>
      </c>
      <c r="C130" s="209"/>
      <c r="D130" s="49">
        <v>2797.7</v>
      </c>
      <c r="E130" s="16">
        <v>60</v>
      </c>
      <c r="F130" s="64" t="s">
        <v>1323</v>
      </c>
      <c r="G130" s="33"/>
      <c r="H130" s="123">
        <v>40299</v>
      </c>
    </row>
    <row r="131" spans="1:8" ht="12" customHeight="1">
      <c r="A131" s="122">
        <v>122</v>
      </c>
      <c r="B131" s="403" t="s">
        <v>269</v>
      </c>
      <c r="C131" s="209"/>
      <c r="D131" s="49">
        <v>829.7</v>
      </c>
      <c r="E131" s="16">
        <v>16</v>
      </c>
      <c r="F131" s="64" t="s">
        <v>1328</v>
      </c>
      <c r="G131" s="33"/>
      <c r="H131" s="123">
        <v>40299</v>
      </c>
    </row>
    <row r="132" spans="1:8" ht="12" customHeight="1">
      <c r="A132" s="122">
        <v>123</v>
      </c>
      <c r="B132" s="403" t="s">
        <v>270</v>
      </c>
      <c r="C132" s="209"/>
      <c r="D132" s="49">
        <v>1448</v>
      </c>
      <c r="E132" s="16">
        <v>21</v>
      </c>
      <c r="F132" s="64" t="s">
        <v>1329</v>
      </c>
      <c r="G132" s="33"/>
      <c r="H132" s="123">
        <v>40299</v>
      </c>
    </row>
    <row r="133" spans="1:8" ht="12" customHeight="1">
      <c r="A133" s="122">
        <v>124</v>
      </c>
      <c r="B133" s="403" t="s">
        <v>271</v>
      </c>
      <c r="C133" s="209"/>
      <c r="D133" s="49">
        <v>928.3</v>
      </c>
      <c r="E133" s="16">
        <v>16</v>
      </c>
      <c r="F133" s="64" t="s">
        <v>1330</v>
      </c>
      <c r="G133" s="33"/>
      <c r="H133" s="123">
        <v>40299</v>
      </c>
    </row>
    <row r="134" spans="1:8" ht="12" customHeight="1">
      <c r="A134" s="122">
        <v>125</v>
      </c>
      <c r="B134" s="403" t="s">
        <v>273</v>
      </c>
      <c r="C134" s="209"/>
      <c r="D134" s="49">
        <v>3241</v>
      </c>
      <c r="E134" s="16">
        <v>60</v>
      </c>
      <c r="F134" s="64" t="s">
        <v>1331</v>
      </c>
      <c r="G134" s="33"/>
      <c r="H134" s="123">
        <v>40299</v>
      </c>
    </row>
    <row r="135" spans="1:8" ht="12" customHeight="1">
      <c r="A135" s="122">
        <v>126</v>
      </c>
      <c r="B135" s="403" t="s">
        <v>276</v>
      </c>
      <c r="C135" s="209"/>
      <c r="D135" s="49">
        <v>970.1</v>
      </c>
      <c r="E135" s="16">
        <v>16</v>
      </c>
      <c r="F135" s="64" t="s">
        <v>1332</v>
      </c>
      <c r="G135" s="33"/>
      <c r="H135" s="123">
        <v>40299</v>
      </c>
    </row>
    <row r="136" spans="1:8" ht="12" customHeight="1">
      <c r="A136" s="122">
        <v>127</v>
      </c>
      <c r="B136" s="403" t="s">
        <v>278</v>
      </c>
      <c r="C136" s="209"/>
      <c r="D136" s="49">
        <v>1419.1</v>
      </c>
      <c r="E136" s="16">
        <v>25</v>
      </c>
      <c r="F136" s="64" t="s">
        <v>1333</v>
      </c>
      <c r="G136" s="33"/>
      <c r="H136" s="123">
        <v>40299</v>
      </c>
    </row>
    <row r="137" spans="1:8" ht="12" customHeight="1">
      <c r="A137" s="122">
        <v>128</v>
      </c>
      <c r="B137" s="403" t="s">
        <v>281</v>
      </c>
      <c r="C137" s="209"/>
      <c r="D137" s="49">
        <v>966.6</v>
      </c>
      <c r="E137" s="16">
        <v>16</v>
      </c>
      <c r="F137" s="64" t="s">
        <v>1334</v>
      </c>
      <c r="G137" s="33"/>
      <c r="H137" s="123">
        <v>40299</v>
      </c>
    </row>
    <row r="138" spans="1:8" ht="12" customHeight="1">
      <c r="A138" s="122">
        <v>129</v>
      </c>
      <c r="B138" s="403" t="s">
        <v>282</v>
      </c>
      <c r="C138" s="209"/>
      <c r="D138" s="49">
        <v>1478.9</v>
      </c>
      <c r="E138" s="16">
        <v>27</v>
      </c>
      <c r="F138" s="64" t="s">
        <v>1335</v>
      </c>
      <c r="G138" s="33"/>
      <c r="H138" s="123">
        <v>40299</v>
      </c>
    </row>
    <row r="139" spans="1:8" ht="12" customHeight="1">
      <c r="A139" s="122">
        <v>130</v>
      </c>
      <c r="B139" s="403" t="s">
        <v>283</v>
      </c>
      <c r="C139" s="209"/>
      <c r="D139" s="49">
        <v>1101.2</v>
      </c>
      <c r="E139" s="16">
        <v>16</v>
      </c>
      <c r="F139" s="64" t="s">
        <v>1336</v>
      </c>
      <c r="G139" s="33"/>
      <c r="H139" s="123">
        <v>40299</v>
      </c>
    </row>
    <row r="140" spans="1:8" ht="12" customHeight="1">
      <c r="A140" s="122">
        <v>131</v>
      </c>
      <c r="B140" s="403" t="s">
        <v>284</v>
      </c>
      <c r="C140" s="209"/>
      <c r="D140" s="49">
        <v>1453.6</v>
      </c>
      <c r="E140" s="16">
        <v>27</v>
      </c>
      <c r="F140" s="64" t="s">
        <v>1337</v>
      </c>
      <c r="G140" s="33"/>
      <c r="H140" s="123">
        <v>40299</v>
      </c>
    </row>
    <row r="141" spans="1:8" ht="12" customHeight="1">
      <c r="A141" s="122">
        <v>132</v>
      </c>
      <c r="B141" s="403" t="s">
        <v>287</v>
      </c>
      <c r="C141" s="209"/>
      <c r="D141" s="49">
        <v>817.8</v>
      </c>
      <c r="E141" s="16">
        <v>16</v>
      </c>
      <c r="F141" s="64" t="s">
        <v>1324</v>
      </c>
      <c r="G141" s="33"/>
      <c r="H141" s="123">
        <v>40299</v>
      </c>
    </row>
    <row r="142" spans="1:8" ht="12" customHeight="1">
      <c r="A142" s="122">
        <v>133</v>
      </c>
      <c r="B142" s="403" t="s">
        <v>288</v>
      </c>
      <c r="C142" s="209"/>
      <c r="D142" s="49">
        <v>1069</v>
      </c>
      <c r="E142" s="16">
        <v>16</v>
      </c>
      <c r="F142" s="64" t="s">
        <v>1338</v>
      </c>
      <c r="G142" s="33"/>
      <c r="H142" s="123">
        <v>40299</v>
      </c>
    </row>
    <row r="143" spans="1:8" ht="12" customHeight="1">
      <c r="A143" s="122">
        <v>134</v>
      </c>
      <c r="B143" s="403" t="s">
        <v>289</v>
      </c>
      <c r="C143" s="209"/>
      <c r="D143" s="49">
        <v>1504.2</v>
      </c>
      <c r="E143" s="16">
        <v>30</v>
      </c>
      <c r="F143" s="64" t="s">
        <v>1339</v>
      </c>
      <c r="G143" s="33"/>
      <c r="H143" s="123">
        <v>40299</v>
      </c>
    </row>
    <row r="144" spans="1:8" ht="12" customHeight="1">
      <c r="A144" s="122">
        <v>135</v>
      </c>
      <c r="B144" s="403" t="s">
        <v>292</v>
      </c>
      <c r="C144" s="209"/>
      <c r="D144" s="49">
        <v>783.7</v>
      </c>
      <c r="E144" s="16">
        <v>16</v>
      </c>
      <c r="F144" s="64" t="s">
        <v>1325</v>
      </c>
      <c r="G144" s="33"/>
      <c r="H144" s="123">
        <v>40299</v>
      </c>
    </row>
    <row r="145" spans="1:8" ht="12" customHeight="1">
      <c r="A145" s="122">
        <v>136</v>
      </c>
      <c r="B145" s="403" t="s">
        <v>293</v>
      </c>
      <c r="C145" s="209"/>
      <c r="D145" s="49">
        <v>807.7</v>
      </c>
      <c r="E145" s="16">
        <v>16</v>
      </c>
      <c r="F145" s="64" t="s">
        <v>1326</v>
      </c>
      <c r="G145" s="33"/>
      <c r="H145" s="123">
        <v>40299</v>
      </c>
    </row>
    <row r="146" spans="1:8" ht="12" customHeight="1">
      <c r="A146" s="122">
        <v>137</v>
      </c>
      <c r="B146" s="403" t="s">
        <v>294</v>
      </c>
      <c r="C146" s="209"/>
      <c r="D146" s="49">
        <v>776.8</v>
      </c>
      <c r="E146" s="16">
        <v>16</v>
      </c>
      <c r="F146" s="64" t="s">
        <v>1327</v>
      </c>
      <c r="G146" s="33"/>
      <c r="H146" s="123">
        <v>40299</v>
      </c>
    </row>
    <row r="147" spans="1:8" ht="12" customHeight="1" hidden="1">
      <c r="A147" s="122">
        <v>138</v>
      </c>
      <c r="B147" s="403" t="s">
        <v>296</v>
      </c>
      <c r="C147" s="209"/>
      <c r="D147" s="49">
        <v>50.3</v>
      </c>
      <c r="E147" s="16"/>
      <c r="F147" s="33"/>
      <c r="G147" s="33"/>
      <c r="H147" s="123">
        <v>40299</v>
      </c>
    </row>
    <row r="148" spans="1:8" ht="24.75" customHeight="1">
      <c r="A148" s="122">
        <v>138</v>
      </c>
      <c r="B148" s="403" t="s">
        <v>297</v>
      </c>
      <c r="C148" s="209"/>
      <c r="D148" s="49">
        <v>113.8</v>
      </c>
      <c r="E148" s="16">
        <v>3</v>
      </c>
      <c r="F148" s="64" t="s">
        <v>1340</v>
      </c>
      <c r="G148" s="33"/>
      <c r="H148" s="123">
        <v>40299</v>
      </c>
    </row>
    <row r="149" spans="1:8" ht="25.5" customHeight="1">
      <c r="A149" s="122">
        <v>139</v>
      </c>
      <c r="B149" s="403" t="s">
        <v>298</v>
      </c>
      <c r="C149" s="209"/>
      <c r="D149" s="49">
        <v>135.4</v>
      </c>
      <c r="E149" s="16">
        <v>3</v>
      </c>
      <c r="F149" s="64" t="s">
        <v>1341</v>
      </c>
      <c r="G149" s="33"/>
      <c r="H149" s="123">
        <v>40299</v>
      </c>
    </row>
    <row r="150" spans="1:8" ht="24" customHeight="1">
      <c r="A150" s="122">
        <v>140</v>
      </c>
      <c r="B150" s="403" t="s">
        <v>299</v>
      </c>
      <c r="C150" s="209"/>
      <c r="D150" s="47">
        <v>464.1</v>
      </c>
      <c r="E150" s="16">
        <v>12</v>
      </c>
      <c r="F150" s="64" t="s">
        <v>1342</v>
      </c>
      <c r="G150" s="33"/>
      <c r="H150" s="123">
        <v>40299</v>
      </c>
    </row>
    <row r="151" spans="1:8" ht="24" customHeight="1">
      <c r="A151" s="122">
        <v>141</v>
      </c>
      <c r="B151" s="403" t="s">
        <v>300</v>
      </c>
      <c r="C151" s="209"/>
      <c r="D151" s="47">
        <v>765.6</v>
      </c>
      <c r="E151" s="16">
        <v>16</v>
      </c>
      <c r="F151" s="64" t="s">
        <v>1343</v>
      </c>
      <c r="G151" s="33"/>
      <c r="H151" s="123">
        <v>40299</v>
      </c>
    </row>
    <row r="152" spans="1:8" ht="12" customHeight="1">
      <c r="A152" s="122">
        <v>142</v>
      </c>
      <c r="B152" s="403" t="s">
        <v>302</v>
      </c>
      <c r="C152" s="209"/>
      <c r="D152" s="47">
        <v>93.1</v>
      </c>
      <c r="E152" s="16">
        <v>3</v>
      </c>
      <c r="F152" s="64" t="s">
        <v>1345</v>
      </c>
      <c r="G152" s="33"/>
      <c r="H152" s="123">
        <v>40299</v>
      </c>
    </row>
    <row r="153" spans="1:8" ht="12" customHeight="1">
      <c r="A153" s="122">
        <v>143</v>
      </c>
      <c r="B153" s="403" t="s">
        <v>303</v>
      </c>
      <c r="C153" s="209"/>
      <c r="D153" s="47">
        <v>263.4</v>
      </c>
      <c r="E153" s="16">
        <v>4</v>
      </c>
      <c r="F153" s="64" t="s">
        <v>1346</v>
      </c>
      <c r="G153" s="33"/>
      <c r="H153" s="123">
        <v>40299</v>
      </c>
    </row>
    <row r="154" spans="1:8" ht="12" customHeight="1">
      <c r="A154" s="122">
        <v>144</v>
      </c>
      <c r="B154" s="403" t="s">
        <v>304</v>
      </c>
      <c r="C154" s="209"/>
      <c r="D154" s="47">
        <v>555.2</v>
      </c>
      <c r="E154" s="16">
        <v>16</v>
      </c>
      <c r="F154" s="64" t="s">
        <v>1347</v>
      </c>
      <c r="G154" s="33"/>
      <c r="H154" s="123">
        <v>40299</v>
      </c>
    </row>
    <row r="155" spans="1:8" ht="12" customHeight="1">
      <c r="A155" s="122">
        <v>145</v>
      </c>
      <c r="B155" s="403" t="s">
        <v>305</v>
      </c>
      <c r="C155" s="209"/>
      <c r="D155" s="47">
        <v>573.4</v>
      </c>
      <c r="E155" s="16">
        <v>12</v>
      </c>
      <c r="F155" s="64" t="s">
        <v>1348</v>
      </c>
      <c r="G155" s="33"/>
      <c r="H155" s="123">
        <v>40299</v>
      </c>
    </row>
    <row r="156" spans="1:8" ht="23.25" customHeight="1">
      <c r="A156" s="122">
        <v>146</v>
      </c>
      <c r="B156" s="403" t="s">
        <v>306</v>
      </c>
      <c r="C156" s="209"/>
      <c r="D156" s="47">
        <v>682.3</v>
      </c>
      <c r="E156" s="16">
        <v>16</v>
      </c>
      <c r="F156" s="64" t="s">
        <v>1349</v>
      </c>
      <c r="G156" s="33"/>
      <c r="H156" s="123">
        <v>40299</v>
      </c>
    </row>
    <row r="157" spans="1:8" ht="24" customHeight="1">
      <c r="A157" s="122">
        <v>147</v>
      </c>
      <c r="B157" s="403" t="s">
        <v>307</v>
      </c>
      <c r="C157" s="209"/>
      <c r="D157" s="47">
        <v>703.6</v>
      </c>
      <c r="E157" s="16">
        <v>16</v>
      </c>
      <c r="F157" s="64" t="s">
        <v>1350</v>
      </c>
      <c r="G157" s="33"/>
      <c r="H157" s="123">
        <v>40299</v>
      </c>
    </row>
    <row r="158" spans="1:8" ht="24" customHeight="1">
      <c r="A158" s="122">
        <v>148</v>
      </c>
      <c r="B158" s="403" t="s">
        <v>308</v>
      </c>
      <c r="C158" s="209"/>
      <c r="D158" s="47">
        <v>680.8</v>
      </c>
      <c r="E158" s="16">
        <v>16</v>
      </c>
      <c r="F158" s="64" t="s">
        <v>1351</v>
      </c>
      <c r="G158" s="33"/>
      <c r="H158" s="123">
        <v>40299</v>
      </c>
    </row>
    <row r="159" spans="1:8" ht="23.25" customHeight="1">
      <c r="A159" s="122">
        <v>149</v>
      </c>
      <c r="B159" s="403" t="s">
        <v>309</v>
      </c>
      <c r="C159" s="209"/>
      <c r="D159" s="47">
        <v>373.1</v>
      </c>
      <c r="E159" s="16">
        <v>8</v>
      </c>
      <c r="F159" s="64" t="s">
        <v>1352</v>
      </c>
      <c r="G159" s="33"/>
      <c r="H159" s="123">
        <v>40299</v>
      </c>
    </row>
    <row r="160" spans="1:8" ht="22.5" customHeight="1">
      <c r="A160" s="122">
        <v>150</v>
      </c>
      <c r="B160" s="403" t="s">
        <v>310</v>
      </c>
      <c r="C160" s="209"/>
      <c r="D160" s="47">
        <v>314.9</v>
      </c>
      <c r="E160" s="16">
        <v>4</v>
      </c>
      <c r="F160" s="64" t="s">
        <v>1353</v>
      </c>
      <c r="G160" s="33"/>
      <c r="H160" s="123">
        <v>40299</v>
      </c>
    </row>
    <row r="161" spans="1:8" ht="23.25" customHeight="1">
      <c r="A161" s="122">
        <v>151</v>
      </c>
      <c r="B161" s="403" t="s">
        <v>311</v>
      </c>
      <c r="C161" s="209"/>
      <c r="D161" s="47">
        <v>1615.7</v>
      </c>
      <c r="E161" s="16">
        <v>32</v>
      </c>
      <c r="F161" s="64" t="s">
        <v>1355</v>
      </c>
      <c r="G161" s="33"/>
      <c r="H161" s="123">
        <v>40299</v>
      </c>
    </row>
    <row r="162" spans="1:8" ht="22.5" customHeight="1">
      <c r="A162" s="122">
        <v>152</v>
      </c>
      <c r="B162" s="403" t="s">
        <v>312</v>
      </c>
      <c r="C162" s="209"/>
      <c r="D162" s="47">
        <v>975.7</v>
      </c>
      <c r="E162" s="16">
        <v>22</v>
      </c>
      <c r="F162" s="64" t="s">
        <v>1354</v>
      </c>
      <c r="G162" s="33"/>
      <c r="H162" s="123">
        <v>40299</v>
      </c>
    </row>
    <row r="163" spans="1:8" ht="23.25" customHeight="1">
      <c r="A163" s="122">
        <v>153</v>
      </c>
      <c r="B163" s="403" t="s">
        <v>313</v>
      </c>
      <c r="C163" s="209"/>
      <c r="D163" s="47">
        <v>84.7</v>
      </c>
      <c r="E163" s="16">
        <v>2</v>
      </c>
      <c r="F163" s="64" t="s">
        <v>1357</v>
      </c>
      <c r="G163" s="33"/>
      <c r="H163" s="123">
        <v>40299</v>
      </c>
    </row>
    <row r="164" spans="1:8" ht="24" customHeight="1">
      <c r="A164" s="122">
        <v>154</v>
      </c>
      <c r="B164" s="403" t="s">
        <v>314</v>
      </c>
      <c r="C164" s="209"/>
      <c r="D164" s="47">
        <v>835</v>
      </c>
      <c r="E164" s="16">
        <v>18</v>
      </c>
      <c r="F164" s="64" t="s">
        <v>1358</v>
      </c>
      <c r="G164" s="33"/>
      <c r="H164" s="123">
        <v>40299</v>
      </c>
    </row>
    <row r="165" spans="1:8" ht="23.25" customHeight="1">
      <c r="A165" s="122">
        <v>155</v>
      </c>
      <c r="B165" s="403" t="s">
        <v>315</v>
      </c>
      <c r="C165" s="209"/>
      <c r="D165" s="47">
        <v>526</v>
      </c>
      <c r="E165" s="16">
        <v>12</v>
      </c>
      <c r="F165" s="64" t="s">
        <v>1359</v>
      </c>
      <c r="G165" s="33"/>
      <c r="H165" s="123">
        <v>40299</v>
      </c>
    </row>
    <row r="166" spans="1:8" ht="24" customHeight="1">
      <c r="A166" s="122">
        <v>156</v>
      </c>
      <c r="B166" s="403" t="s">
        <v>316</v>
      </c>
      <c r="C166" s="209"/>
      <c r="D166" s="47">
        <v>585.5</v>
      </c>
      <c r="E166" s="16">
        <v>12</v>
      </c>
      <c r="F166" s="64" t="s">
        <v>1360</v>
      </c>
      <c r="G166" s="33"/>
      <c r="H166" s="123">
        <v>40299</v>
      </c>
    </row>
    <row r="167" spans="1:8" ht="24.75" customHeight="1">
      <c r="A167" s="122">
        <v>157</v>
      </c>
      <c r="B167" s="403" t="s">
        <v>317</v>
      </c>
      <c r="C167" s="209"/>
      <c r="D167" s="47">
        <v>556</v>
      </c>
      <c r="E167" s="16">
        <v>12</v>
      </c>
      <c r="F167" s="64" t="s">
        <v>1361</v>
      </c>
      <c r="G167" s="33"/>
      <c r="H167" s="123">
        <v>40299</v>
      </c>
    </row>
    <row r="168" spans="1:8" ht="23.25" customHeight="1">
      <c r="A168" s="122">
        <v>158</v>
      </c>
      <c r="B168" s="403" t="s">
        <v>318</v>
      </c>
      <c r="C168" s="209"/>
      <c r="D168" s="47">
        <v>2787.32</v>
      </c>
      <c r="E168" s="16">
        <v>60</v>
      </c>
      <c r="F168" s="64" t="s">
        <v>1362</v>
      </c>
      <c r="G168" s="33"/>
      <c r="H168" s="123">
        <v>40299</v>
      </c>
    </row>
    <row r="169" spans="1:8" ht="24.75" customHeight="1">
      <c r="A169" s="122">
        <v>159</v>
      </c>
      <c r="B169" s="403" t="s">
        <v>321</v>
      </c>
      <c r="C169" s="209"/>
      <c r="D169" s="47">
        <v>2072.4</v>
      </c>
      <c r="E169" s="16">
        <v>36</v>
      </c>
      <c r="F169" s="64" t="s">
        <v>1363</v>
      </c>
      <c r="G169" s="33"/>
      <c r="H169" s="123">
        <v>40299</v>
      </c>
    </row>
    <row r="170" spans="1:8" ht="12" customHeight="1">
      <c r="A170" s="122">
        <v>160</v>
      </c>
      <c r="B170" s="403" t="s">
        <v>324</v>
      </c>
      <c r="C170" s="209"/>
      <c r="D170" s="47">
        <v>366.7</v>
      </c>
      <c r="E170" s="16">
        <v>8</v>
      </c>
      <c r="F170" s="64" t="s">
        <v>1364</v>
      </c>
      <c r="G170" s="33"/>
      <c r="H170" s="123">
        <v>40299</v>
      </c>
    </row>
    <row r="171" spans="1:8" ht="12" customHeight="1">
      <c r="A171" s="122">
        <v>161</v>
      </c>
      <c r="B171" s="403" t="s">
        <v>325</v>
      </c>
      <c r="C171" s="209"/>
      <c r="D171" s="47">
        <v>116.4</v>
      </c>
      <c r="E171" s="16">
        <v>5</v>
      </c>
      <c r="F171" s="64" t="s">
        <v>1365</v>
      </c>
      <c r="G171" s="33"/>
      <c r="H171" s="123">
        <v>40299</v>
      </c>
    </row>
    <row r="172" spans="1:8" ht="12" customHeight="1">
      <c r="A172" s="122">
        <v>162</v>
      </c>
      <c r="B172" s="403" t="s">
        <v>326</v>
      </c>
      <c r="C172" s="209"/>
      <c r="D172" s="47">
        <v>40.2</v>
      </c>
      <c r="E172" s="16">
        <v>2</v>
      </c>
      <c r="F172" s="64" t="s">
        <v>1366</v>
      </c>
      <c r="G172" s="33"/>
      <c r="H172" s="123">
        <v>40299</v>
      </c>
    </row>
    <row r="173" spans="1:8" ht="12" customHeight="1">
      <c r="A173" s="122">
        <v>163</v>
      </c>
      <c r="B173" s="403" t="s">
        <v>327</v>
      </c>
      <c r="C173" s="209"/>
      <c r="D173" s="47">
        <v>157.4</v>
      </c>
      <c r="E173" s="16">
        <v>5</v>
      </c>
      <c r="F173" s="64" t="s">
        <v>1367</v>
      </c>
      <c r="G173" s="33"/>
      <c r="H173" s="123">
        <v>40299</v>
      </c>
    </row>
    <row r="174" spans="1:8" ht="12" customHeight="1">
      <c r="A174" s="122">
        <v>164</v>
      </c>
      <c r="B174" s="403" t="s">
        <v>328</v>
      </c>
      <c r="C174" s="209"/>
      <c r="D174" s="47">
        <v>107.8</v>
      </c>
      <c r="E174" s="16">
        <v>4</v>
      </c>
      <c r="F174" s="64" t="s">
        <v>1368</v>
      </c>
      <c r="G174" s="33"/>
      <c r="H174" s="123">
        <v>40299</v>
      </c>
    </row>
    <row r="175" spans="1:8" ht="12" customHeight="1">
      <c r="A175" s="122">
        <v>165</v>
      </c>
      <c r="B175" s="403" t="s">
        <v>329</v>
      </c>
      <c r="C175" s="367"/>
      <c r="D175" s="50">
        <v>234.5</v>
      </c>
      <c r="E175" s="16">
        <v>5</v>
      </c>
      <c r="F175" s="64" t="s">
        <v>1369</v>
      </c>
      <c r="G175" s="33"/>
      <c r="H175" s="123">
        <v>40299</v>
      </c>
    </row>
    <row r="176" spans="1:8" ht="12" customHeight="1">
      <c r="A176" s="122">
        <v>166</v>
      </c>
      <c r="B176" s="403" t="s">
        <v>330</v>
      </c>
      <c r="C176" s="367"/>
      <c r="D176" s="45">
        <v>159.5</v>
      </c>
      <c r="E176" s="16">
        <v>3</v>
      </c>
      <c r="F176" s="64" t="s">
        <v>1370</v>
      </c>
      <c r="G176" s="33"/>
      <c r="H176" s="123">
        <v>40299</v>
      </c>
    </row>
    <row r="177" spans="1:8" ht="12" customHeight="1">
      <c r="A177" s="122">
        <v>167</v>
      </c>
      <c r="B177" s="403" t="s">
        <v>331</v>
      </c>
      <c r="C177" s="367"/>
      <c r="D177" s="45">
        <v>68.8</v>
      </c>
      <c r="E177" s="16">
        <v>2</v>
      </c>
      <c r="F177" s="64" t="s">
        <v>1371</v>
      </c>
      <c r="G177" s="33"/>
      <c r="H177" s="123">
        <v>40299</v>
      </c>
    </row>
    <row r="178" spans="1:8" ht="12" customHeight="1">
      <c r="A178" s="122">
        <v>168</v>
      </c>
      <c r="B178" s="403" t="s">
        <v>332</v>
      </c>
      <c r="C178" s="367"/>
      <c r="D178" s="45">
        <v>106.2</v>
      </c>
      <c r="E178" s="16">
        <v>1</v>
      </c>
      <c r="F178" s="64" t="s">
        <v>1372</v>
      </c>
      <c r="G178" s="33"/>
      <c r="H178" s="123">
        <v>40299</v>
      </c>
    </row>
    <row r="179" spans="1:8" ht="12" customHeight="1">
      <c r="A179" s="122">
        <v>169</v>
      </c>
      <c r="B179" s="403" t="s">
        <v>333</v>
      </c>
      <c r="C179" s="367"/>
      <c r="D179" s="45">
        <v>80</v>
      </c>
      <c r="E179" s="16">
        <v>2</v>
      </c>
      <c r="F179" s="64" t="s">
        <v>1373</v>
      </c>
      <c r="G179" s="33"/>
      <c r="H179" s="123">
        <v>40299</v>
      </c>
    </row>
    <row r="180" spans="1:8" ht="12" customHeight="1">
      <c r="A180" s="122">
        <v>170</v>
      </c>
      <c r="B180" s="403" t="s">
        <v>334</v>
      </c>
      <c r="C180" s="367"/>
      <c r="D180" s="45">
        <v>87.5</v>
      </c>
      <c r="E180" s="16">
        <v>2</v>
      </c>
      <c r="F180" s="64" t="s">
        <v>1374</v>
      </c>
      <c r="G180" s="33"/>
      <c r="H180" s="123">
        <v>40299</v>
      </c>
    </row>
    <row r="181" spans="1:8" ht="12" customHeight="1">
      <c r="A181" s="122">
        <v>171</v>
      </c>
      <c r="B181" s="403" t="s">
        <v>335</v>
      </c>
      <c r="C181" s="367"/>
      <c r="D181" s="45">
        <v>168.4</v>
      </c>
      <c r="E181" s="16">
        <v>6</v>
      </c>
      <c r="F181" s="64" t="s">
        <v>1375</v>
      </c>
      <c r="G181" s="33"/>
      <c r="H181" s="123">
        <v>40299</v>
      </c>
    </row>
    <row r="182" spans="1:8" ht="13.5" customHeight="1">
      <c r="A182" s="122">
        <v>172</v>
      </c>
      <c r="B182" s="403" t="s">
        <v>336</v>
      </c>
      <c r="C182" s="367"/>
      <c r="D182" s="45">
        <v>373.7</v>
      </c>
      <c r="E182" s="16">
        <v>6</v>
      </c>
      <c r="F182" s="64" t="s">
        <v>1376</v>
      </c>
      <c r="G182" s="33"/>
      <c r="H182" s="123">
        <v>40299</v>
      </c>
    </row>
    <row r="183" spans="1:8" ht="12" customHeight="1">
      <c r="A183" s="122">
        <v>173</v>
      </c>
      <c r="B183" s="403" t="s">
        <v>337</v>
      </c>
      <c r="C183" s="367"/>
      <c r="D183" s="45">
        <v>369.2</v>
      </c>
      <c r="E183" s="16">
        <v>6</v>
      </c>
      <c r="F183" s="64" t="s">
        <v>1377</v>
      </c>
      <c r="G183" s="33"/>
      <c r="H183" s="123">
        <v>40299</v>
      </c>
    </row>
    <row r="184" spans="1:8" ht="12" customHeight="1">
      <c r="A184" s="122">
        <v>174</v>
      </c>
      <c r="B184" s="403" t="s">
        <v>338</v>
      </c>
      <c r="C184" s="367"/>
      <c r="D184" s="45">
        <v>368</v>
      </c>
      <c r="E184" s="16">
        <v>6</v>
      </c>
      <c r="F184" s="64" t="s">
        <v>1378</v>
      </c>
      <c r="G184" s="33"/>
      <c r="H184" s="123">
        <v>40299</v>
      </c>
    </row>
    <row r="185" spans="1:8" ht="12" customHeight="1">
      <c r="A185" s="122">
        <v>175</v>
      </c>
      <c r="B185" s="403" t="s">
        <v>339</v>
      </c>
      <c r="C185" s="367"/>
      <c r="D185" s="45">
        <v>371.6</v>
      </c>
      <c r="E185" s="16">
        <v>6</v>
      </c>
      <c r="F185" s="64" t="s">
        <v>1379</v>
      </c>
      <c r="G185" s="33"/>
      <c r="H185" s="123">
        <v>40299</v>
      </c>
    </row>
    <row r="186" spans="1:8" ht="12" customHeight="1">
      <c r="A186" s="122">
        <v>176</v>
      </c>
      <c r="B186" s="403" t="s">
        <v>340</v>
      </c>
      <c r="C186" s="367"/>
      <c r="D186" s="45">
        <v>365.3</v>
      </c>
      <c r="E186" s="16">
        <v>6</v>
      </c>
      <c r="F186" s="64" t="s">
        <v>1380</v>
      </c>
      <c r="G186" s="33"/>
      <c r="H186" s="123">
        <v>40299</v>
      </c>
    </row>
    <row r="187" spans="1:8" ht="12" customHeight="1">
      <c r="A187" s="122">
        <v>177</v>
      </c>
      <c r="B187" s="403" t="s">
        <v>341</v>
      </c>
      <c r="C187" s="367"/>
      <c r="D187" s="45">
        <v>64.4</v>
      </c>
      <c r="E187" s="16">
        <v>2</v>
      </c>
      <c r="F187" s="64" t="s">
        <v>1381</v>
      </c>
      <c r="G187" s="33"/>
      <c r="H187" s="123">
        <v>40299</v>
      </c>
    </row>
    <row r="188" spans="1:8" ht="15.75" customHeight="1">
      <c r="A188" s="122"/>
      <c r="B188" s="404" t="s">
        <v>1269</v>
      </c>
      <c r="C188" s="367"/>
      <c r="D188" s="5">
        <f>SUM(D76:D187)-50.3</f>
        <v>82658.10999999996</v>
      </c>
      <c r="E188" s="5">
        <f>SUM(E76:E187)</f>
        <v>1673</v>
      </c>
      <c r="F188" s="33"/>
      <c r="G188" s="33"/>
      <c r="H188" s="123"/>
    </row>
    <row r="189" spans="1:8" ht="13.5" customHeight="1">
      <c r="A189" s="122"/>
      <c r="B189" s="79" t="s">
        <v>342</v>
      </c>
      <c r="C189" s="79"/>
      <c r="D189" s="79"/>
      <c r="E189" s="79"/>
      <c r="F189" s="79"/>
      <c r="G189" s="79"/>
      <c r="H189" s="405"/>
    </row>
    <row r="190" spans="1:8" ht="24" customHeight="1">
      <c r="A190" s="122">
        <v>178</v>
      </c>
      <c r="B190" s="403" t="s">
        <v>343</v>
      </c>
      <c r="C190" s="367"/>
      <c r="D190" s="42">
        <v>56.6</v>
      </c>
      <c r="E190" s="16">
        <v>2</v>
      </c>
      <c r="F190" s="64" t="s">
        <v>1382</v>
      </c>
      <c r="G190" s="33"/>
      <c r="H190" s="123">
        <v>40299</v>
      </c>
    </row>
    <row r="191" spans="1:8" ht="23.25" customHeight="1">
      <c r="A191" s="122">
        <v>179</v>
      </c>
      <c r="B191" s="403" t="s">
        <v>345</v>
      </c>
      <c r="C191" s="367"/>
      <c r="D191" s="42">
        <v>88.2</v>
      </c>
      <c r="E191" s="16">
        <v>2</v>
      </c>
      <c r="F191" s="64" t="s">
        <v>1384</v>
      </c>
      <c r="G191" s="33"/>
      <c r="H191" s="123">
        <v>40299</v>
      </c>
    </row>
    <row r="192" spans="1:8" ht="23.25" customHeight="1">
      <c r="A192" s="122">
        <v>180</v>
      </c>
      <c r="B192" s="403" t="s">
        <v>347</v>
      </c>
      <c r="C192" s="367"/>
      <c r="D192" s="42">
        <v>183.1</v>
      </c>
      <c r="E192" s="16">
        <v>3</v>
      </c>
      <c r="F192" s="64" t="s">
        <v>1383</v>
      </c>
      <c r="G192" s="33"/>
      <c r="H192" s="123">
        <v>40299</v>
      </c>
    </row>
    <row r="193" spans="1:8" ht="12" customHeight="1" hidden="1">
      <c r="A193" s="122">
        <v>181</v>
      </c>
      <c r="B193" s="403" t="s">
        <v>349</v>
      </c>
      <c r="C193" s="367"/>
      <c r="D193" s="42">
        <v>79</v>
      </c>
      <c r="E193" s="16"/>
      <c r="F193" s="64"/>
      <c r="G193" s="33"/>
      <c r="H193" s="123">
        <v>40299</v>
      </c>
    </row>
    <row r="194" spans="1:8" ht="12" customHeight="1" hidden="1">
      <c r="A194" s="122">
        <v>182</v>
      </c>
      <c r="B194" s="403" t="s">
        <v>350</v>
      </c>
      <c r="C194" s="367"/>
      <c r="D194" s="42">
        <v>42.8</v>
      </c>
      <c r="E194" s="16"/>
      <c r="F194" s="64"/>
      <c r="G194" s="33"/>
      <c r="H194" s="123">
        <v>40299</v>
      </c>
    </row>
    <row r="195" spans="1:8" ht="24" customHeight="1">
      <c r="A195" s="122">
        <v>181</v>
      </c>
      <c r="B195" s="403" t="s">
        <v>352</v>
      </c>
      <c r="C195" s="367"/>
      <c r="D195" s="42">
        <v>120</v>
      </c>
      <c r="E195" s="55">
        <v>2</v>
      </c>
      <c r="F195" s="64" t="s">
        <v>1385</v>
      </c>
      <c r="G195" s="33"/>
      <c r="H195" s="123">
        <v>40299</v>
      </c>
    </row>
    <row r="196" spans="1:8" ht="24" customHeight="1">
      <c r="A196" s="122">
        <v>182</v>
      </c>
      <c r="B196" s="400" t="s">
        <v>354</v>
      </c>
      <c r="C196" s="240"/>
      <c r="D196" s="44">
        <v>106.8</v>
      </c>
      <c r="E196" s="54">
        <v>4</v>
      </c>
      <c r="F196" s="64" t="s">
        <v>1386</v>
      </c>
      <c r="G196" s="33"/>
      <c r="H196" s="123">
        <v>40299</v>
      </c>
    </row>
    <row r="197" spans="1:8" ht="22.5" customHeight="1">
      <c r="A197" s="122">
        <v>183</v>
      </c>
      <c r="B197" s="401" t="s">
        <v>356</v>
      </c>
      <c r="C197" s="238"/>
      <c r="D197" s="44">
        <v>407.6</v>
      </c>
      <c r="E197" s="54">
        <v>16</v>
      </c>
      <c r="F197" s="64" t="s">
        <v>1387</v>
      </c>
      <c r="G197" s="33"/>
      <c r="H197" s="123">
        <v>40299</v>
      </c>
    </row>
    <row r="198" spans="1:8" ht="22.5" customHeight="1">
      <c r="A198" s="122">
        <v>184</v>
      </c>
      <c r="B198" s="401" t="s">
        <v>358</v>
      </c>
      <c r="C198" s="238"/>
      <c r="D198" s="44">
        <v>382.6</v>
      </c>
      <c r="E198" s="54">
        <v>8</v>
      </c>
      <c r="F198" s="64" t="s">
        <v>1392</v>
      </c>
      <c r="G198" s="33"/>
      <c r="H198" s="123">
        <v>40299</v>
      </c>
    </row>
    <row r="199" spans="1:8" ht="22.5" customHeight="1">
      <c r="A199" s="122">
        <v>185</v>
      </c>
      <c r="B199" s="401" t="s">
        <v>360</v>
      </c>
      <c r="C199" s="238"/>
      <c r="D199" s="44">
        <v>660.9</v>
      </c>
      <c r="E199" s="54">
        <v>12</v>
      </c>
      <c r="F199" s="64" t="s">
        <v>1393</v>
      </c>
      <c r="G199" s="33"/>
      <c r="H199" s="123">
        <v>40299</v>
      </c>
    </row>
    <row r="200" spans="1:8" ht="22.5" customHeight="1">
      <c r="A200" s="122">
        <v>186</v>
      </c>
      <c r="B200" s="401" t="s">
        <v>362</v>
      </c>
      <c r="C200" s="238"/>
      <c r="D200" s="60">
        <v>404.3</v>
      </c>
      <c r="E200" s="54">
        <v>7</v>
      </c>
      <c r="F200" s="64" t="s">
        <v>1388</v>
      </c>
      <c r="G200" s="33"/>
      <c r="H200" s="123">
        <v>40299</v>
      </c>
    </row>
    <row r="201" spans="1:8" ht="22.5" customHeight="1">
      <c r="A201" s="122">
        <v>187</v>
      </c>
      <c r="B201" s="401" t="s">
        <v>364</v>
      </c>
      <c r="C201" s="238"/>
      <c r="D201" s="44">
        <v>125.7</v>
      </c>
      <c r="E201" s="54">
        <v>6</v>
      </c>
      <c r="F201" s="64" t="s">
        <v>1389</v>
      </c>
      <c r="G201" s="33"/>
      <c r="H201" s="123">
        <v>40299</v>
      </c>
    </row>
    <row r="202" spans="1:8" ht="22.5" customHeight="1">
      <c r="A202" s="122">
        <v>188</v>
      </c>
      <c r="B202" s="401" t="s">
        <v>366</v>
      </c>
      <c r="C202" s="238"/>
      <c r="D202" s="44">
        <v>96.1</v>
      </c>
      <c r="E202" s="54">
        <v>4</v>
      </c>
      <c r="F202" s="64" t="s">
        <v>1390</v>
      </c>
      <c r="G202" s="33"/>
      <c r="H202" s="123">
        <v>40299</v>
      </c>
    </row>
    <row r="203" spans="1:8" ht="22.5" customHeight="1">
      <c r="A203" s="122">
        <v>189</v>
      </c>
      <c r="B203" s="401" t="s">
        <v>368</v>
      </c>
      <c r="C203" s="238"/>
      <c r="D203" s="44">
        <v>96.4</v>
      </c>
      <c r="E203" s="54">
        <v>4</v>
      </c>
      <c r="F203" s="64" t="s">
        <v>1391</v>
      </c>
      <c r="G203" s="33"/>
      <c r="H203" s="123">
        <v>40299</v>
      </c>
    </row>
    <row r="204" spans="1:8" ht="22.5" customHeight="1">
      <c r="A204" s="122">
        <v>190</v>
      </c>
      <c r="B204" s="401" t="s">
        <v>370</v>
      </c>
      <c r="C204" s="238"/>
      <c r="D204" s="44">
        <v>3266.2</v>
      </c>
      <c r="E204" s="54">
        <v>60</v>
      </c>
      <c r="F204" s="64" t="s">
        <v>1396</v>
      </c>
      <c r="G204" s="33"/>
      <c r="H204" s="123">
        <v>40299</v>
      </c>
    </row>
    <row r="205" spans="1:8" ht="27.75" customHeight="1">
      <c r="A205" s="122">
        <v>191</v>
      </c>
      <c r="B205" s="401" t="s">
        <v>374</v>
      </c>
      <c r="C205" s="238"/>
      <c r="D205" s="44">
        <v>4586.1</v>
      </c>
      <c r="E205" s="54">
        <v>93</v>
      </c>
      <c r="F205" s="64" t="s">
        <v>1397</v>
      </c>
      <c r="G205" s="33"/>
      <c r="H205" s="123">
        <v>40299</v>
      </c>
    </row>
    <row r="206" spans="1:8" ht="27.75" customHeight="1">
      <c r="A206" s="122">
        <v>192</v>
      </c>
      <c r="B206" s="401" t="s">
        <v>378</v>
      </c>
      <c r="C206" s="238"/>
      <c r="D206" s="44">
        <v>738.6</v>
      </c>
      <c r="E206" s="54">
        <v>16</v>
      </c>
      <c r="F206" s="64" t="s">
        <v>1394</v>
      </c>
      <c r="G206" s="33"/>
      <c r="H206" s="123">
        <v>40299</v>
      </c>
    </row>
    <row r="207" spans="1:8" ht="27" customHeight="1">
      <c r="A207" s="122">
        <v>193</v>
      </c>
      <c r="B207" s="401" t="s">
        <v>380</v>
      </c>
      <c r="C207" s="238"/>
      <c r="D207" s="44">
        <v>177.6</v>
      </c>
      <c r="E207" s="54">
        <v>3</v>
      </c>
      <c r="F207" s="64" t="s">
        <v>1398</v>
      </c>
      <c r="G207" s="33"/>
      <c r="H207" s="123">
        <v>40299</v>
      </c>
    </row>
    <row r="208" spans="1:8" ht="26.25" customHeight="1">
      <c r="A208" s="122">
        <v>194</v>
      </c>
      <c r="B208" s="401" t="s">
        <v>382</v>
      </c>
      <c r="C208" s="238"/>
      <c r="D208" s="44">
        <v>389.4</v>
      </c>
      <c r="E208" s="54">
        <v>8</v>
      </c>
      <c r="F208" s="64" t="s">
        <v>1399</v>
      </c>
      <c r="G208" s="33"/>
      <c r="H208" s="123">
        <v>40299</v>
      </c>
    </row>
    <row r="209" spans="1:8" ht="22.5" customHeight="1">
      <c r="A209" s="122">
        <v>195</v>
      </c>
      <c r="B209" s="401" t="s">
        <v>384</v>
      </c>
      <c r="C209" s="238"/>
      <c r="D209" s="44">
        <v>6252.2</v>
      </c>
      <c r="E209" s="54">
        <v>125</v>
      </c>
      <c r="F209" s="64" t="s">
        <v>1400</v>
      </c>
      <c r="G209" s="33"/>
      <c r="H209" s="123">
        <v>40299</v>
      </c>
    </row>
    <row r="210" spans="1:8" ht="22.5" customHeight="1">
      <c r="A210" s="122">
        <v>196</v>
      </c>
      <c r="B210" s="401" t="s">
        <v>388</v>
      </c>
      <c r="C210" s="238"/>
      <c r="D210" s="44">
        <v>356.6</v>
      </c>
      <c r="E210" s="54">
        <v>12</v>
      </c>
      <c r="F210" s="64" t="s">
        <v>1401</v>
      </c>
      <c r="G210" s="33"/>
      <c r="H210" s="123">
        <v>40299</v>
      </c>
    </row>
    <row r="211" spans="1:8" ht="22.5" customHeight="1">
      <c r="A211" s="122">
        <v>197</v>
      </c>
      <c r="B211" s="401" t="s">
        <v>390</v>
      </c>
      <c r="C211" s="238"/>
      <c r="D211" s="44">
        <v>386.1</v>
      </c>
      <c r="E211" s="54">
        <v>8</v>
      </c>
      <c r="F211" s="64" t="s">
        <v>1402</v>
      </c>
      <c r="G211" s="33"/>
      <c r="H211" s="123">
        <v>40299</v>
      </c>
    </row>
    <row r="212" spans="1:8" ht="22.5" customHeight="1">
      <c r="A212" s="122">
        <v>198</v>
      </c>
      <c r="B212" s="401" t="s">
        <v>392</v>
      </c>
      <c r="C212" s="238"/>
      <c r="D212" s="44">
        <v>667.1</v>
      </c>
      <c r="E212" s="54">
        <v>12</v>
      </c>
      <c r="F212" s="64" t="s">
        <v>1403</v>
      </c>
      <c r="G212" s="33"/>
      <c r="H212" s="123">
        <v>40299</v>
      </c>
    </row>
    <row r="213" spans="1:8" ht="22.5" customHeight="1">
      <c r="A213" s="122">
        <v>199</v>
      </c>
      <c r="B213" s="401" t="s">
        <v>394</v>
      </c>
      <c r="C213" s="238"/>
      <c r="D213" s="8">
        <v>4216.4</v>
      </c>
      <c r="E213" s="54">
        <v>89</v>
      </c>
      <c r="F213" s="64" t="s">
        <v>1395</v>
      </c>
      <c r="G213" s="33"/>
      <c r="H213" s="123">
        <v>40299</v>
      </c>
    </row>
    <row r="214" spans="1:8" ht="22.5" customHeight="1">
      <c r="A214" s="122">
        <v>200</v>
      </c>
      <c r="B214" s="401" t="s">
        <v>398</v>
      </c>
      <c r="C214" s="238"/>
      <c r="D214" s="44">
        <v>510.3</v>
      </c>
      <c r="E214" s="54">
        <v>12</v>
      </c>
      <c r="F214" s="64" t="s">
        <v>1404</v>
      </c>
      <c r="G214" s="33"/>
      <c r="H214" s="123">
        <v>40299</v>
      </c>
    </row>
    <row r="215" spans="1:8" ht="26.25" customHeight="1">
      <c r="A215" s="122">
        <v>201</v>
      </c>
      <c r="B215" s="401" t="s">
        <v>400</v>
      </c>
      <c r="C215" s="238"/>
      <c r="D215" s="44">
        <v>1307.7</v>
      </c>
      <c r="E215" s="54">
        <v>27</v>
      </c>
      <c r="F215" s="64" t="s">
        <v>1405</v>
      </c>
      <c r="G215" s="33"/>
      <c r="H215" s="123">
        <v>40299</v>
      </c>
    </row>
    <row r="216" spans="1:8" ht="27.75" customHeight="1">
      <c r="A216" s="122">
        <v>202</v>
      </c>
      <c r="B216" s="401" t="s">
        <v>403</v>
      </c>
      <c r="C216" s="238"/>
      <c r="D216" s="44">
        <v>287</v>
      </c>
      <c r="E216" s="54">
        <v>4</v>
      </c>
      <c r="F216" s="64" t="s">
        <v>1406</v>
      </c>
      <c r="G216" s="33"/>
      <c r="H216" s="123">
        <v>40299</v>
      </c>
    </row>
    <row r="217" spans="1:8" ht="22.5" customHeight="1">
      <c r="A217" s="122">
        <v>203</v>
      </c>
      <c r="B217" s="401" t="s">
        <v>405</v>
      </c>
      <c r="C217" s="238"/>
      <c r="D217" s="44">
        <v>2783.9</v>
      </c>
      <c r="E217" s="54">
        <v>55</v>
      </c>
      <c r="F217" s="64" t="s">
        <v>1407</v>
      </c>
      <c r="G217" s="33"/>
      <c r="H217" s="123">
        <v>40299</v>
      </c>
    </row>
    <row r="218" spans="1:8" ht="22.5" customHeight="1">
      <c r="A218" s="122">
        <v>204</v>
      </c>
      <c r="B218" s="401" t="s">
        <v>408</v>
      </c>
      <c r="C218" s="238"/>
      <c r="D218" s="44">
        <v>2779.42</v>
      </c>
      <c r="E218" s="54">
        <v>55</v>
      </c>
      <c r="F218" s="64" t="s">
        <v>1408</v>
      </c>
      <c r="G218" s="33"/>
      <c r="H218" s="123">
        <v>40299</v>
      </c>
    </row>
    <row r="219" spans="1:8" ht="22.5" customHeight="1">
      <c r="A219" s="122">
        <v>205</v>
      </c>
      <c r="B219" s="401" t="s">
        <v>410</v>
      </c>
      <c r="C219" s="238"/>
      <c r="D219" s="44">
        <v>66.9</v>
      </c>
      <c r="E219" s="54">
        <v>1</v>
      </c>
      <c r="F219" s="64" t="s">
        <v>1415</v>
      </c>
      <c r="G219" s="33"/>
      <c r="H219" s="123">
        <v>40299</v>
      </c>
    </row>
    <row r="220" spans="1:8" ht="22.5" customHeight="1">
      <c r="A220" s="122">
        <v>206</v>
      </c>
      <c r="B220" s="401" t="s">
        <v>412</v>
      </c>
      <c r="C220" s="238"/>
      <c r="D220" s="44">
        <v>1114.7</v>
      </c>
      <c r="E220" s="54">
        <v>24</v>
      </c>
      <c r="F220" s="64" t="s">
        <v>1416</v>
      </c>
      <c r="G220" s="33"/>
      <c r="H220" s="123">
        <v>40299</v>
      </c>
    </row>
    <row r="221" spans="1:8" ht="22.5" customHeight="1">
      <c r="A221" s="122">
        <v>207</v>
      </c>
      <c r="B221" s="401" t="s">
        <v>414</v>
      </c>
      <c r="C221" s="238"/>
      <c r="D221" s="44">
        <v>1120.9</v>
      </c>
      <c r="E221" s="54">
        <v>24</v>
      </c>
      <c r="F221" s="64" t="s">
        <v>1417</v>
      </c>
      <c r="G221" s="33"/>
      <c r="H221" s="123">
        <v>40299</v>
      </c>
    </row>
    <row r="222" spans="1:8" ht="22.5" customHeight="1">
      <c r="A222" s="122">
        <v>208</v>
      </c>
      <c r="B222" s="401" t="s">
        <v>417</v>
      </c>
      <c r="C222" s="238"/>
      <c r="D222" s="44">
        <v>198.6</v>
      </c>
      <c r="E222" s="54">
        <v>8</v>
      </c>
      <c r="F222" s="64" t="s">
        <v>1418</v>
      </c>
      <c r="G222" s="33"/>
      <c r="H222" s="123">
        <v>40299</v>
      </c>
    </row>
    <row r="223" spans="1:8" ht="22.5" customHeight="1">
      <c r="A223" s="122">
        <v>209</v>
      </c>
      <c r="B223" s="401" t="s">
        <v>419</v>
      </c>
      <c r="C223" s="238"/>
      <c r="D223" s="44">
        <v>713.9</v>
      </c>
      <c r="E223" s="54">
        <v>12</v>
      </c>
      <c r="F223" s="64" t="s">
        <v>1419</v>
      </c>
      <c r="G223" s="33"/>
      <c r="H223" s="123">
        <v>40299</v>
      </c>
    </row>
    <row r="224" spans="1:8" ht="22.5" customHeight="1">
      <c r="A224" s="122">
        <v>210</v>
      </c>
      <c r="B224" s="401" t="s">
        <v>421</v>
      </c>
      <c r="C224" s="238"/>
      <c r="D224" s="44">
        <v>463.4</v>
      </c>
      <c r="E224" s="54">
        <v>12</v>
      </c>
      <c r="F224" s="64" t="s">
        <v>1420</v>
      </c>
      <c r="G224" s="33"/>
      <c r="H224" s="123">
        <v>40299</v>
      </c>
    </row>
    <row r="225" spans="1:8" ht="22.5" customHeight="1">
      <c r="A225" s="122">
        <v>211</v>
      </c>
      <c r="B225" s="401" t="s">
        <v>422</v>
      </c>
      <c r="C225" s="238"/>
      <c r="D225" s="60">
        <v>721.7</v>
      </c>
      <c r="E225" s="54">
        <v>12</v>
      </c>
      <c r="F225" s="64" t="s">
        <v>1356</v>
      </c>
      <c r="G225" s="33"/>
      <c r="H225" s="123">
        <v>40299</v>
      </c>
    </row>
    <row r="226" spans="1:8" ht="22.5" customHeight="1">
      <c r="A226" s="122">
        <v>212</v>
      </c>
      <c r="B226" s="401" t="s">
        <v>424</v>
      </c>
      <c r="C226" s="238"/>
      <c r="D226" s="44">
        <v>463</v>
      </c>
      <c r="E226" s="54">
        <v>12</v>
      </c>
      <c r="F226" s="64" t="s">
        <v>1421</v>
      </c>
      <c r="G226" s="33"/>
      <c r="H226" s="123">
        <v>40299</v>
      </c>
    </row>
    <row r="227" spans="1:8" ht="22.5" customHeight="1">
      <c r="A227" s="122">
        <v>213</v>
      </c>
      <c r="B227" s="401" t="s">
        <v>426</v>
      </c>
      <c r="C227" s="238"/>
      <c r="D227" s="44">
        <v>462.5</v>
      </c>
      <c r="E227" s="54">
        <v>12</v>
      </c>
      <c r="F227" s="64" t="s">
        <v>1422</v>
      </c>
      <c r="G227" s="33"/>
      <c r="H227" s="123">
        <v>40299</v>
      </c>
    </row>
    <row r="228" spans="1:8" ht="22.5" customHeight="1">
      <c r="A228" s="122">
        <v>214</v>
      </c>
      <c r="B228" s="401" t="s">
        <v>428</v>
      </c>
      <c r="C228" s="238"/>
      <c r="D228" s="44">
        <v>476.2</v>
      </c>
      <c r="E228" s="54">
        <v>12</v>
      </c>
      <c r="F228" s="64" t="s">
        <v>1423</v>
      </c>
      <c r="G228" s="33"/>
      <c r="H228" s="123">
        <v>40299</v>
      </c>
    </row>
    <row r="229" spans="1:8" ht="22.5" customHeight="1">
      <c r="A229" s="122">
        <v>215</v>
      </c>
      <c r="B229" s="401" t="s">
        <v>430</v>
      </c>
      <c r="C229" s="238"/>
      <c r="D229" s="44">
        <v>126.4</v>
      </c>
      <c r="E229" s="54">
        <v>3</v>
      </c>
      <c r="F229" s="64" t="s">
        <v>1424</v>
      </c>
      <c r="G229" s="33"/>
      <c r="H229" s="123">
        <v>40299</v>
      </c>
    </row>
    <row r="230" spans="1:8" ht="22.5" customHeight="1">
      <c r="A230" s="122">
        <v>216</v>
      </c>
      <c r="B230" s="401" t="s">
        <v>432</v>
      </c>
      <c r="C230" s="238"/>
      <c r="D230" s="44">
        <v>41.4</v>
      </c>
      <c r="E230" s="54">
        <v>1</v>
      </c>
      <c r="F230" s="64" t="s">
        <v>1425</v>
      </c>
      <c r="G230" s="33"/>
      <c r="H230" s="123">
        <v>40299</v>
      </c>
    </row>
    <row r="231" spans="1:8" ht="22.5" customHeight="1">
      <c r="A231" s="122">
        <v>217</v>
      </c>
      <c r="B231" s="401" t="s">
        <v>433</v>
      </c>
      <c r="C231" s="238"/>
      <c r="D231" s="44">
        <v>136.7</v>
      </c>
      <c r="E231" s="54">
        <v>2</v>
      </c>
      <c r="F231" s="64" t="s">
        <v>1426</v>
      </c>
      <c r="G231" s="33"/>
      <c r="H231" s="123">
        <v>40299</v>
      </c>
    </row>
    <row r="232" spans="1:8" ht="22.5" customHeight="1">
      <c r="A232" s="122">
        <v>218</v>
      </c>
      <c r="B232" s="401" t="s">
        <v>435</v>
      </c>
      <c r="C232" s="238"/>
      <c r="D232" s="44">
        <v>401.3</v>
      </c>
      <c r="E232" s="54">
        <v>16</v>
      </c>
      <c r="F232" s="64" t="s">
        <v>1409</v>
      </c>
      <c r="G232" s="33"/>
      <c r="H232" s="123">
        <v>40299</v>
      </c>
    </row>
    <row r="233" spans="1:8" ht="22.5" customHeight="1">
      <c r="A233" s="122">
        <v>219</v>
      </c>
      <c r="B233" s="401" t="s">
        <v>437</v>
      </c>
      <c r="C233" s="238"/>
      <c r="D233" s="44">
        <v>559.18</v>
      </c>
      <c r="E233" s="54">
        <v>2</v>
      </c>
      <c r="F233" s="64" t="s">
        <v>1410</v>
      </c>
      <c r="G233" s="33"/>
      <c r="H233" s="123">
        <v>40299</v>
      </c>
    </row>
    <row r="234" spans="1:8" ht="22.5" customHeight="1">
      <c r="A234" s="122">
        <v>220</v>
      </c>
      <c r="B234" s="401" t="s">
        <v>439</v>
      </c>
      <c r="C234" s="238"/>
      <c r="D234" s="44">
        <v>481.2</v>
      </c>
      <c r="E234" s="54">
        <v>12</v>
      </c>
      <c r="F234" s="64" t="s">
        <v>1411</v>
      </c>
      <c r="G234" s="33"/>
      <c r="H234" s="123">
        <v>40299</v>
      </c>
    </row>
    <row r="235" spans="1:8" ht="22.5" customHeight="1">
      <c r="A235" s="122">
        <v>221</v>
      </c>
      <c r="B235" s="401" t="s">
        <v>441</v>
      </c>
      <c r="C235" s="238"/>
      <c r="D235" s="44">
        <v>276.3</v>
      </c>
      <c r="E235" s="54">
        <v>14</v>
      </c>
      <c r="F235" s="64" t="s">
        <v>1412</v>
      </c>
      <c r="G235" s="33"/>
      <c r="H235" s="123">
        <v>40299</v>
      </c>
    </row>
    <row r="236" spans="1:8" ht="22.5" customHeight="1">
      <c r="A236" s="122">
        <v>222</v>
      </c>
      <c r="B236" s="401" t="s">
        <v>443</v>
      </c>
      <c r="C236" s="238"/>
      <c r="D236" s="44">
        <v>732.5</v>
      </c>
      <c r="E236" s="54">
        <v>12</v>
      </c>
      <c r="F236" s="64" t="s">
        <v>1413</v>
      </c>
      <c r="G236" s="33"/>
      <c r="H236" s="123">
        <v>40299</v>
      </c>
    </row>
    <row r="237" spans="1:8" ht="22.5" customHeight="1">
      <c r="A237" s="122">
        <v>223</v>
      </c>
      <c r="B237" s="401" t="s">
        <v>445</v>
      </c>
      <c r="C237" s="238"/>
      <c r="D237" s="44">
        <v>720</v>
      </c>
      <c r="E237" s="54">
        <v>18</v>
      </c>
      <c r="F237" s="64" t="s">
        <v>1414</v>
      </c>
      <c r="G237" s="33"/>
      <c r="H237" s="123">
        <v>40299</v>
      </c>
    </row>
    <row r="238" spans="1:8" ht="22.5" customHeight="1">
      <c r="A238" s="122">
        <v>224</v>
      </c>
      <c r="B238" s="401" t="s">
        <v>447</v>
      </c>
      <c r="C238" s="238"/>
      <c r="D238" s="44">
        <v>566.1</v>
      </c>
      <c r="E238" s="54">
        <v>12</v>
      </c>
      <c r="F238" s="64" t="s">
        <v>1427</v>
      </c>
      <c r="G238" s="33"/>
      <c r="H238" s="123">
        <v>40299</v>
      </c>
    </row>
    <row r="239" spans="1:8" ht="22.5" customHeight="1">
      <c r="A239" s="122">
        <v>225</v>
      </c>
      <c r="B239" s="401" t="s">
        <v>449</v>
      </c>
      <c r="C239" s="238"/>
      <c r="D239" s="44">
        <v>560.5</v>
      </c>
      <c r="E239" s="54">
        <v>12</v>
      </c>
      <c r="F239" s="64" t="s">
        <v>1428</v>
      </c>
      <c r="G239" s="33"/>
      <c r="H239" s="123">
        <v>40299</v>
      </c>
    </row>
    <row r="240" spans="1:8" ht="22.5" customHeight="1">
      <c r="A240" s="122">
        <v>226</v>
      </c>
      <c r="B240" s="401" t="s">
        <v>451</v>
      </c>
      <c r="C240" s="238"/>
      <c r="D240" s="44">
        <v>100.2</v>
      </c>
      <c r="E240" s="54">
        <v>2</v>
      </c>
      <c r="F240" s="64" t="s">
        <v>1429</v>
      </c>
      <c r="G240" s="33"/>
      <c r="H240" s="123">
        <v>40299</v>
      </c>
    </row>
    <row r="241" spans="1:8" ht="22.5" customHeight="1">
      <c r="A241" s="122">
        <v>227</v>
      </c>
      <c r="B241" s="401" t="s">
        <v>453</v>
      </c>
      <c r="C241" s="238"/>
      <c r="D241" s="44">
        <v>151</v>
      </c>
      <c r="E241" s="54">
        <v>5</v>
      </c>
      <c r="F241" s="64" t="s">
        <v>1434</v>
      </c>
      <c r="G241" s="33"/>
      <c r="H241" s="123">
        <v>40299</v>
      </c>
    </row>
    <row r="242" spans="1:8" ht="22.5" customHeight="1">
      <c r="A242" s="122">
        <v>228</v>
      </c>
      <c r="B242" s="401" t="s">
        <v>455</v>
      </c>
      <c r="C242" s="238"/>
      <c r="D242" s="44">
        <v>507.3</v>
      </c>
      <c r="E242" s="54">
        <v>4</v>
      </c>
      <c r="F242" s="64" t="s">
        <v>1435</v>
      </c>
      <c r="G242" s="33"/>
      <c r="H242" s="123">
        <v>40299</v>
      </c>
    </row>
    <row r="243" spans="1:8" ht="22.5" customHeight="1">
      <c r="A243" s="122">
        <v>229</v>
      </c>
      <c r="B243" s="401" t="s">
        <v>457</v>
      </c>
      <c r="C243" s="238"/>
      <c r="D243" s="44">
        <v>316.4</v>
      </c>
      <c r="E243" s="54">
        <v>6</v>
      </c>
      <c r="F243" s="64" t="s">
        <v>1430</v>
      </c>
      <c r="G243" s="33"/>
      <c r="H243" s="123">
        <v>40299</v>
      </c>
    </row>
    <row r="244" spans="1:8" ht="22.5" customHeight="1">
      <c r="A244" s="122">
        <v>230</v>
      </c>
      <c r="B244" s="401" t="s">
        <v>459</v>
      </c>
      <c r="C244" s="238"/>
      <c r="D244" s="44">
        <v>339.8</v>
      </c>
      <c r="E244" s="52">
        <v>12</v>
      </c>
      <c r="F244" s="64" t="s">
        <v>1431</v>
      </c>
      <c r="G244" s="33"/>
      <c r="H244" s="123">
        <v>40299</v>
      </c>
    </row>
    <row r="245" spans="1:8" ht="22.5" customHeight="1">
      <c r="A245" s="122">
        <v>231</v>
      </c>
      <c r="B245" s="402" t="s">
        <v>461</v>
      </c>
      <c r="C245" s="244"/>
      <c r="D245" s="44">
        <v>546.1</v>
      </c>
      <c r="E245" s="16">
        <v>3</v>
      </c>
      <c r="F245" s="64" t="s">
        <v>1432</v>
      </c>
      <c r="G245" s="33"/>
      <c r="H245" s="123">
        <v>40299</v>
      </c>
    </row>
    <row r="246" spans="1:8" ht="22.5" customHeight="1">
      <c r="A246" s="122">
        <v>232</v>
      </c>
      <c r="B246" s="403" t="s">
        <v>463</v>
      </c>
      <c r="C246" s="367"/>
      <c r="D246" s="42">
        <v>461.2</v>
      </c>
      <c r="E246" s="16">
        <v>12</v>
      </c>
      <c r="F246" s="64" t="s">
        <v>1433</v>
      </c>
      <c r="G246" s="33"/>
      <c r="H246" s="123">
        <v>40299</v>
      </c>
    </row>
    <row r="247" spans="1:8" ht="15.75" customHeight="1">
      <c r="A247" s="122"/>
      <c r="B247" s="404" t="s">
        <v>1269</v>
      </c>
      <c r="C247" s="367"/>
      <c r="D247" s="37">
        <f>SUM(D190:D246)-79-42.8</f>
        <v>44258.29999999999</v>
      </c>
      <c r="E247" s="37">
        <f>SUM(E190:E246)</f>
        <v>926</v>
      </c>
      <c r="F247" s="33"/>
      <c r="G247" s="33"/>
      <c r="H247" s="123"/>
    </row>
    <row r="248" spans="1:8" ht="13.5" customHeight="1">
      <c r="A248" s="122"/>
      <c r="B248" s="79" t="s">
        <v>465</v>
      </c>
      <c r="C248" s="79"/>
      <c r="D248" s="79"/>
      <c r="E248" s="79"/>
      <c r="F248" s="79"/>
      <c r="G248" s="79"/>
      <c r="H248" s="405"/>
    </row>
    <row r="249" spans="1:8" ht="12" customHeight="1" hidden="1">
      <c r="A249" s="122"/>
      <c r="B249" s="403" t="s">
        <v>466</v>
      </c>
      <c r="C249" s="367"/>
      <c r="D249" s="3" t="s">
        <v>244</v>
      </c>
      <c r="E249" s="16" t="s">
        <v>117</v>
      </c>
      <c r="F249" s="33"/>
      <c r="G249" s="33"/>
      <c r="H249" s="123">
        <v>40299</v>
      </c>
    </row>
    <row r="250" spans="1:8" ht="12" customHeight="1">
      <c r="A250" s="122">
        <v>233</v>
      </c>
      <c r="B250" s="403" t="s">
        <v>467</v>
      </c>
      <c r="C250" s="367"/>
      <c r="D250" s="45">
        <v>52.6</v>
      </c>
      <c r="E250" s="16">
        <v>1</v>
      </c>
      <c r="F250" s="64" t="s">
        <v>1485</v>
      </c>
      <c r="G250" s="33"/>
      <c r="H250" s="123">
        <v>40299</v>
      </c>
    </row>
    <row r="251" spans="1:8" ht="12" customHeight="1">
      <c r="A251" s="122">
        <v>234</v>
      </c>
      <c r="B251" s="403" t="s">
        <v>469</v>
      </c>
      <c r="C251" s="367"/>
      <c r="D251" s="45">
        <v>89.8</v>
      </c>
      <c r="E251" s="16">
        <v>2</v>
      </c>
      <c r="F251" s="64" t="s">
        <v>1486</v>
      </c>
      <c r="G251" s="33"/>
      <c r="H251" s="123">
        <v>40299</v>
      </c>
    </row>
    <row r="252" spans="1:8" ht="12.75" customHeight="1" hidden="1">
      <c r="A252" s="122">
        <v>236</v>
      </c>
      <c r="B252" s="403" t="s">
        <v>471</v>
      </c>
      <c r="C252" s="367"/>
      <c r="D252" s="45">
        <v>40.6</v>
      </c>
      <c r="E252" s="16"/>
      <c r="F252" s="33"/>
      <c r="G252" s="33"/>
      <c r="H252" s="123">
        <v>40299</v>
      </c>
    </row>
    <row r="253" spans="1:8" ht="22.5" customHeight="1">
      <c r="A253" s="122">
        <v>235</v>
      </c>
      <c r="B253" s="403" t="s">
        <v>477</v>
      </c>
      <c r="C253" s="367"/>
      <c r="D253" s="45">
        <v>82.4</v>
      </c>
      <c r="E253" s="16">
        <v>1</v>
      </c>
      <c r="F253" s="64" t="s">
        <v>1488</v>
      </c>
      <c r="G253" s="33"/>
      <c r="H253" s="123">
        <v>40299</v>
      </c>
    </row>
    <row r="254" spans="1:8" ht="22.5" customHeight="1">
      <c r="A254" s="122">
        <v>236</v>
      </c>
      <c r="B254" s="403" t="s">
        <v>479</v>
      </c>
      <c r="C254" s="367"/>
      <c r="D254" s="45">
        <v>135.6</v>
      </c>
      <c r="E254" s="16">
        <v>2</v>
      </c>
      <c r="F254" s="64" t="s">
        <v>1489</v>
      </c>
      <c r="G254" s="33"/>
      <c r="H254" s="123">
        <v>40299</v>
      </c>
    </row>
    <row r="255" spans="1:8" ht="22.5" customHeight="1">
      <c r="A255" s="122">
        <v>237</v>
      </c>
      <c r="B255" s="403" t="s">
        <v>481</v>
      </c>
      <c r="C255" s="367"/>
      <c r="D255" s="45">
        <v>138.2</v>
      </c>
      <c r="E255" s="16">
        <v>2</v>
      </c>
      <c r="F255" s="64" t="s">
        <v>1490</v>
      </c>
      <c r="G255" s="33"/>
      <c r="H255" s="123">
        <v>40299</v>
      </c>
    </row>
    <row r="256" spans="1:8" ht="22.5" customHeight="1">
      <c r="A256" s="122">
        <v>238</v>
      </c>
      <c r="B256" s="403" t="s">
        <v>484</v>
      </c>
      <c r="C256" s="367"/>
      <c r="D256" s="45">
        <v>133.3</v>
      </c>
      <c r="E256" s="16">
        <v>2</v>
      </c>
      <c r="F256" s="64" t="s">
        <v>1492</v>
      </c>
      <c r="G256" s="33"/>
      <c r="H256" s="123">
        <v>40299</v>
      </c>
    </row>
    <row r="257" spans="1:8" ht="12" customHeight="1">
      <c r="A257" s="122">
        <v>239</v>
      </c>
      <c r="B257" s="403" t="s">
        <v>486</v>
      </c>
      <c r="C257" s="367"/>
      <c r="D257" s="45">
        <v>128</v>
      </c>
      <c r="E257" s="16">
        <v>2</v>
      </c>
      <c r="F257" s="64" t="s">
        <v>1494</v>
      </c>
      <c r="G257" s="33"/>
      <c r="H257" s="123">
        <v>40299</v>
      </c>
    </row>
    <row r="258" spans="1:8" ht="22.5" customHeight="1">
      <c r="A258" s="122">
        <v>240</v>
      </c>
      <c r="B258" s="403" t="s">
        <v>487</v>
      </c>
      <c r="C258" s="367"/>
      <c r="D258" s="45">
        <v>134.9</v>
      </c>
      <c r="E258" s="16">
        <v>2</v>
      </c>
      <c r="F258" s="64" t="s">
        <v>1498</v>
      </c>
      <c r="G258" s="33"/>
      <c r="H258" s="123">
        <v>40299</v>
      </c>
    </row>
    <row r="259" spans="1:8" ht="12" customHeight="1">
      <c r="A259" s="122">
        <v>241</v>
      </c>
      <c r="B259" s="403" t="s">
        <v>489</v>
      </c>
      <c r="C259" s="367"/>
      <c r="D259" s="45">
        <v>126.5</v>
      </c>
      <c r="E259" s="16">
        <v>2</v>
      </c>
      <c r="F259" s="64" t="s">
        <v>1495</v>
      </c>
      <c r="G259" s="33"/>
      <c r="H259" s="123">
        <v>40299</v>
      </c>
    </row>
    <row r="260" spans="1:8" ht="12" customHeight="1">
      <c r="A260" s="122">
        <v>242</v>
      </c>
      <c r="B260" s="403" t="s">
        <v>491</v>
      </c>
      <c r="C260" s="367"/>
      <c r="D260" s="45">
        <v>119.4</v>
      </c>
      <c r="E260" s="16">
        <v>1</v>
      </c>
      <c r="F260" s="64" t="s">
        <v>1496</v>
      </c>
      <c r="G260" s="33"/>
      <c r="H260" s="123">
        <v>40299</v>
      </c>
    </row>
    <row r="261" spans="1:8" ht="12" customHeight="1" hidden="1">
      <c r="A261" s="122">
        <v>243</v>
      </c>
      <c r="B261" s="403" t="s">
        <v>493</v>
      </c>
      <c r="C261" s="367"/>
      <c r="D261" s="45">
        <v>136.3</v>
      </c>
      <c r="E261" s="16">
        <v>2</v>
      </c>
      <c r="F261" s="33" t="s">
        <v>1497</v>
      </c>
      <c r="G261" s="33"/>
      <c r="H261" s="123">
        <v>40299</v>
      </c>
    </row>
    <row r="262" spans="1:8" ht="22.5" customHeight="1">
      <c r="A262" s="122">
        <v>243</v>
      </c>
      <c r="B262" s="403" t="s">
        <v>495</v>
      </c>
      <c r="C262" s="367"/>
      <c r="D262" s="45">
        <v>1297.8</v>
      </c>
      <c r="E262" s="16">
        <v>27</v>
      </c>
      <c r="F262" s="64" t="s">
        <v>1499</v>
      </c>
      <c r="G262" s="33"/>
      <c r="H262" s="123">
        <v>40299</v>
      </c>
    </row>
    <row r="263" spans="1:8" ht="22.5" customHeight="1">
      <c r="A263" s="122">
        <v>244</v>
      </c>
      <c r="B263" s="403" t="s">
        <v>497</v>
      </c>
      <c r="C263" s="367"/>
      <c r="D263" s="45">
        <v>1298.4</v>
      </c>
      <c r="E263" s="16">
        <v>27</v>
      </c>
      <c r="F263" s="64" t="s">
        <v>1500</v>
      </c>
      <c r="G263" s="33"/>
      <c r="H263" s="123">
        <v>40299</v>
      </c>
    </row>
    <row r="264" spans="1:8" ht="22.5" customHeight="1">
      <c r="A264" s="122">
        <v>245</v>
      </c>
      <c r="B264" s="403" t="s">
        <v>499</v>
      </c>
      <c r="C264" s="367"/>
      <c r="D264" s="45">
        <v>1287.3</v>
      </c>
      <c r="E264" s="16">
        <v>27</v>
      </c>
      <c r="F264" s="64" t="s">
        <v>1501</v>
      </c>
      <c r="G264" s="33"/>
      <c r="H264" s="123">
        <v>40299</v>
      </c>
    </row>
    <row r="265" spans="1:8" ht="22.5" customHeight="1">
      <c r="A265" s="122">
        <v>246</v>
      </c>
      <c r="B265" s="403" t="s">
        <v>501</v>
      </c>
      <c r="C265" s="367"/>
      <c r="D265" s="45">
        <v>1288.9</v>
      </c>
      <c r="E265" s="16">
        <v>27</v>
      </c>
      <c r="F265" s="64" t="s">
        <v>1502</v>
      </c>
      <c r="G265" s="33"/>
      <c r="H265" s="123">
        <v>40299</v>
      </c>
    </row>
    <row r="266" spans="1:8" ht="22.5" customHeight="1">
      <c r="A266" s="122">
        <v>247</v>
      </c>
      <c r="B266" s="403" t="s">
        <v>503</v>
      </c>
      <c r="C266" s="209"/>
      <c r="D266" s="48">
        <v>472.17</v>
      </c>
      <c r="E266" s="16">
        <v>11</v>
      </c>
      <c r="F266" s="64" t="s">
        <v>1503</v>
      </c>
      <c r="G266" s="33"/>
      <c r="H266" s="123">
        <v>40299</v>
      </c>
    </row>
    <row r="267" spans="1:8" ht="22.5" customHeight="1">
      <c r="A267" s="122">
        <v>248</v>
      </c>
      <c r="B267" s="403" t="s">
        <v>505</v>
      </c>
      <c r="C267" s="209"/>
      <c r="D267" s="49">
        <v>345.8</v>
      </c>
      <c r="E267" s="16">
        <v>11</v>
      </c>
      <c r="F267" s="64" t="s">
        <v>1504</v>
      </c>
      <c r="G267" s="33"/>
      <c r="H267" s="123">
        <v>40299</v>
      </c>
    </row>
    <row r="268" spans="1:8" ht="22.5" customHeight="1">
      <c r="A268" s="122">
        <v>249</v>
      </c>
      <c r="B268" s="403" t="s">
        <v>507</v>
      </c>
      <c r="C268" s="209"/>
      <c r="D268" s="49">
        <v>138.3</v>
      </c>
      <c r="E268" s="16">
        <v>2</v>
      </c>
      <c r="F268" s="64" t="s">
        <v>1512</v>
      </c>
      <c r="G268" s="33"/>
      <c r="H268" s="123">
        <v>40299</v>
      </c>
    </row>
    <row r="269" spans="1:8" ht="22.5" customHeight="1">
      <c r="A269" s="122">
        <v>250</v>
      </c>
      <c r="B269" s="403" t="s">
        <v>509</v>
      </c>
      <c r="C269" s="209"/>
      <c r="D269" s="49">
        <v>134.3</v>
      </c>
      <c r="E269" s="16">
        <v>2</v>
      </c>
      <c r="F269" s="64" t="s">
        <v>1505</v>
      </c>
      <c r="G269" s="33"/>
      <c r="H269" s="123">
        <v>40299</v>
      </c>
    </row>
    <row r="270" spans="1:8" ht="22.5" customHeight="1">
      <c r="A270" s="122">
        <v>251</v>
      </c>
      <c r="B270" s="403" t="s">
        <v>511</v>
      </c>
      <c r="C270" s="209"/>
      <c r="D270" s="49">
        <v>135.5</v>
      </c>
      <c r="E270" s="16">
        <v>2</v>
      </c>
      <c r="F270" s="64" t="s">
        <v>1506</v>
      </c>
      <c r="G270" s="33"/>
      <c r="H270" s="123">
        <v>40299</v>
      </c>
    </row>
    <row r="271" spans="1:8" ht="22.5" customHeight="1">
      <c r="A271" s="122">
        <v>252</v>
      </c>
      <c r="B271" s="403" t="s">
        <v>514</v>
      </c>
      <c r="C271" s="209"/>
      <c r="D271" s="49">
        <v>136</v>
      </c>
      <c r="E271" s="16">
        <v>2</v>
      </c>
      <c r="F271" s="64" t="s">
        <v>1508</v>
      </c>
      <c r="G271" s="33"/>
      <c r="H271" s="123">
        <v>40299</v>
      </c>
    </row>
    <row r="272" spans="1:8" ht="22.5" customHeight="1">
      <c r="A272" s="122">
        <v>253</v>
      </c>
      <c r="B272" s="403" t="s">
        <v>516</v>
      </c>
      <c r="C272" s="209"/>
      <c r="D272" s="49">
        <v>140.1</v>
      </c>
      <c r="E272" s="16">
        <v>2</v>
      </c>
      <c r="F272" s="64" t="s">
        <v>1509</v>
      </c>
      <c r="G272" s="33"/>
      <c r="H272" s="123">
        <v>40299</v>
      </c>
    </row>
    <row r="273" spans="1:8" ht="22.5" customHeight="1">
      <c r="A273" s="122">
        <v>254</v>
      </c>
      <c r="B273" s="403" t="s">
        <v>520</v>
      </c>
      <c r="C273" s="209"/>
      <c r="D273" s="49">
        <v>134.1</v>
      </c>
      <c r="E273" s="16">
        <v>2</v>
      </c>
      <c r="F273" s="64" t="s">
        <v>1511</v>
      </c>
      <c r="G273" s="33"/>
      <c r="H273" s="123">
        <v>40299</v>
      </c>
    </row>
    <row r="274" spans="1:8" ht="12" customHeight="1" hidden="1">
      <c r="A274" s="122">
        <v>256</v>
      </c>
      <c r="B274" s="403" t="s">
        <v>521</v>
      </c>
      <c r="C274" s="209"/>
      <c r="D274" s="49">
        <v>215.1</v>
      </c>
      <c r="E274" s="16">
        <v>2</v>
      </c>
      <c r="F274" s="33" t="s">
        <v>1513</v>
      </c>
      <c r="G274" s="33"/>
      <c r="H274" s="123">
        <v>40299</v>
      </c>
    </row>
    <row r="275" spans="1:8" ht="12" customHeight="1">
      <c r="A275" s="122">
        <v>255</v>
      </c>
      <c r="B275" s="403" t="s">
        <v>525</v>
      </c>
      <c r="C275" s="209"/>
      <c r="D275" s="49">
        <v>58.9</v>
      </c>
      <c r="E275" s="16">
        <v>2</v>
      </c>
      <c r="F275" s="64" t="s">
        <v>1515</v>
      </c>
      <c r="G275" s="33"/>
      <c r="H275" s="123">
        <v>40299</v>
      </c>
    </row>
    <row r="276" spans="1:8" ht="12" customHeight="1">
      <c r="A276" s="122">
        <v>256</v>
      </c>
      <c r="B276" s="403" t="s">
        <v>527</v>
      </c>
      <c r="C276" s="209"/>
      <c r="D276" s="49">
        <v>105.4</v>
      </c>
      <c r="E276" s="16">
        <v>4</v>
      </c>
      <c r="F276" s="64" t="s">
        <v>1516</v>
      </c>
      <c r="G276" s="33"/>
      <c r="H276" s="123">
        <v>40299</v>
      </c>
    </row>
    <row r="277" spans="1:8" ht="12" customHeight="1">
      <c r="A277" s="122">
        <v>257</v>
      </c>
      <c r="B277" s="403" t="s">
        <v>529</v>
      </c>
      <c r="C277" s="209"/>
      <c r="D277" s="49">
        <v>25.9</v>
      </c>
      <c r="E277" s="16">
        <v>1</v>
      </c>
      <c r="F277" s="64" t="s">
        <v>1518</v>
      </c>
      <c r="G277" s="33"/>
      <c r="H277" s="123">
        <v>40299</v>
      </c>
    </row>
    <row r="278" spans="1:8" ht="12" customHeight="1">
      <c r="A278" s="122">
        <v>258</v>
      </c>
      <c r="B278" s="403" t="s">
        <v>531</v>
      </c>
      <c r="C278" s="209"/>
      <c r="D278" s="49">
        <v>163.5</v>
      </c>
      <c r="E278" s="16">
        <v>4</v>
      </c>
      <c r="F278" s="64" t="s">
        <v>1517</v>
      </c>
      <c r="G278" s="33"/>
      <c r="H278" s="123">
        <v>40299</v>
      </c>
    </row>
    <row r="279" spans="1:8" ht="27" customHeight="1">
      <c r="A279" s="122">
        <v>259</v>
      </c>
      <c r="B279" s="403" t="s">
        <v>533</v>
      </c>
      <c r="C279" s="209"/>
      <c r="D279" s="49">
        <v>564.7</v>
      </c>
      <c r="E279" s="16">
        <v>12</v>
      </c>
      <c r="F279" s="33"/>
      <c r="G279" s="33" t="s">
        <v>1520</v>
      </c>
      <c r="H279" s="123">
        <v>40299</v>
      </c>
    </row>
    <row r="280" spans="1:8" ht="24.75" customHeight="1">
      <c r="A280" s="122">
        <v>260</v>
      </c>
      <c r="B280" s="403" t="s">
        <v>535</v>
      </c>
      <c r="C280" s="209"/>
      <c r="D280" s="49">
        <v>833.7</v>
      </c>
      <c r="E280" s="16">
        <v>18</v>
      </c>
      <c r="F280" s="33"/>
      <c r="G280" s="33" t="s">
        <v>1520</v>
      </c>
      <c r="H280" s="123">
        <v>40299</v>
      </c>
    </row>
    <row r="281" spans="1:8" ht="23.25" customHeight="1">
      <c r="A281" s="122">
        <v>261</v>
      </c>
      <c r="B281" s="403" t="s">
        <v>537</v>
      </c>
      <c r="C281" s="209"/>
      <c r="D281" s="49">
        <v>826</v>
      </c>
      <c r="E281" s="16">
        <v>18</v>
      </c>
      <c r="F281" s="33"/>
      <c r="G281" s="33" t="s">
        <v>1520</v>
      </c>
      <c r="H281" s="123">
        <v>40299</v>
      </c>
    </row>
    <row r="282" spans="1:8" ht="26.25" customHeight="1">
      <c r="A282" s="122">
        <v>262</v>
      </c>
      <c r="B282" s="403" t="s">
        <v>539</v>
      </c>
      <c r="C282" s="209"/>
      <c r="D282" s="49">
        <v>564.4</v>
      </c>
      <c r="E282" s="16">
        <v>12</v>
      </c>
      <c r="F282" s="33"/>
      <c r="G282" s="33" t="s">
        <v>1520</v>
      </c>
      <c r="H282" s="123">
        <v>40299</v>
      </c>
    </row>
    <row r="283" spans="1:8" ht="12" customHeight="1">
      <c r="A283" s="122">
        <v>263</v>
      </c>
      <c r="B283" s="403" t="s">
        <v>541</v>
      </c>
      <c r="C283" s="209"/>
      <c r="D283" s="49">
        <v>529.8</v>
      </c>
      <c r="E283" s="16">
        <v>1</v>
      </c>
      <c r="F283" s="64" t="s">
        <v>1519</v>
      </c>
      <c r="G283" s="33"/>
      <c r="H283" s="123">
        <v>40299</v>
      </c>
    </row>
    <row r="284" spans="1:8" ht="27" customHeight="1">
      <c r="A284" s="122">
        <v>264</v>
      </c>
      <c r="B284" s="403" t="s">
        <v>543</v>
      </c>
      <c r="C284" s="209"/>
      <c r="D284" s="49">
        <v>162.3</v>
      </c>
      <c r="E284" s="16">
        <v>4</v>
      </c>
      <c r="F284" s="33"/>
      <c r="G284" s="33" t="s">
        <v>1520</v>
      </c>
      <c r="H284" s="123">
        <v>40299</v>
      </c>
    </row>
    <row r="285" spans="1:8" ht="24" customHeight="1">
      <c r="A285" s="122">
        <v>265</v>
      </c>
      <c r="B285" s="403" t="s">
        <v>545</v>
      </c>
      <c r="C285" s="209"/>
      <c r="D285" s="49">
        <v>389.7</v>
      </c>
      <c r="E285" s="16">
        <v>8</v>
      </c>
      <c r="F285" s="33"/>
      <c r="G285" s="33" t="s">
        <v>1520</v>
      </c>
      <c r="H285" s="123">
        <v>40299</v>
      </c>
    </row>
    <row r="286" spans="1:8" ht="24" customHeight="1">
      <c r="A286" s="122">
        <v>266</v>
      </c>
      <c r="B286" s="403" t="s">
        <v>547</v>
      </c>
      <c r="C286" s="209"/>
      <c r="D286" s="49">
        <v>387.2</v>
      </c>
      <c r="E286" s="16">
        <v>8</v>
      </c>
      <c r="F286" s="33"/>
      <c r="G286" s="33" t="s">
        <v>1520</v>
      </c>
      <c r="H286" s="123">
        <v>40299</v>
      </c>
    </row>
    <row r="287" spans="1:8" ht="24" customHeight="1">
      <c r="A287" s="122">
        <v>267</v>
      </c>
      <c r="B287" s="403" t="s">
        <v>549</v>
      </c>
      <c r="C287" s="209"/>
      <c r="D287" s="49">
        <v>457.1</v>
      </c>
      <c r="E287" s="16">
        <v>12</v>
      </c>
      <c r="F287" s="33"/>
      <c r="G287" s="33" t="s">
        <v>1520</v>
      </c>
      <c r="H287" s="123">
        <v>40299</v>
      </c>
    </row>
    <row r="288" spans="1:8" ht="24.75" customHeight="1">
      <c r="A288" s="122">
        <v>268</v>
      </c>
      <c r="B288" s="403" t="s">
        <v>551</v>
      </c>
      <c r="C288" s="209"/>
      <c r="D288" s="47">
        <v>533.9</v>
      </c>
      <c r="E288" s="16">
        <v>12</v>
      </c>
      <c r="F288" s="33"/>
      <c r="G288" s="33" t="s">
        <v>1520</v>
      </c>
      <c r="H288" s="123">
        <v>40299</v>
      </c>
    </row>
    <row r="289" spans="1:8" ht="27" customHeight="1">
      <c r="A289" s="122">
        <v>269</v>
      </c>
      <c r="B289" s="403" t="s">
        <v>553</v>
      </c>
      <c r="C289" s="209"/>
      <c r="D289" s="47">
        <v>552.7</v>
      </c>
      <c r="E289" s="16">
        <v>12</v>
      </c>
      <c r="F289" s="33"/>
      <c r="G289" s="33" t="s">
        <v>1520</v>
      </c>
      <c r="H289" s="123">
        <v>40299</v>
      </c>
    </row>
    <row r="290" spans="1:8" ht="24" customHeight="1">
      <c r="A290" s="122">
        <v>270</v>
      </c>
      <c r="B290" s="403" t="s">
        <v>555</v>
      </c>
      <c r="C290" s="209"/>
      <c r="D290" s="47">
        <v>570.3</v>
      </c>
      <c r="E290" s="16">
        <v>12</v>
      </c>
      <c r="F290" s="33"/>
      <c r="G290" s="33" t="s">
        <v>1520</v>
      </c>
      <c r="H290" s="123">
        <v>40299</v>
      </c>
    </row>
    <row r="291" spans="1:8" ht="27" customHeight="1">
      <c r="A291" s="122">
        <v>271</v>
      </c>
      <c r="B291" s="403" t="s">
        <v>557</v>
      </c>
      <c r="C291" s="209"/>
      <c r="D291" s="47">
        <v>845.3</v>
      </c>
      <c r="E291" s="16">
        <v>18</v>
      </c>
      <c r="F291" s="33"/>
      <c r="G291" s="33" t="s">
        <v>1520</v>
      </c>
      <c r="H291" s="123">
        <v>40299</v>
      </c>
    </row>
    <row r="292" spans="1:8" ht="27" customHeight="1">
      <c r="A292" s="122">
        <v>272</v>
      </c>
      <c r="B292" s="403" t="s">
        <v>559</v>
      </c>
      <c r="C292" s="209"/>
      <c r="D292" s="47">
        <v>838.7</v>
      </c>
      <c r="E292" s="16">
        <v>18</v>
      </c>
      <c r="F292" s="33"/>
      <c r="G292" s="33" t="s">
        <v>1520</v>
      </c>
      <c r="H292" s="123">
        <v>40299</v>
      </c>
    </row>
    <row r="293" spans="1:8" ht="12" customHeight="1">
      <c r="A293" s="122">
        <v>273</v>
      </c>
      <c r="B293" s="403" t="s">
        <v>561</v>
      </c>
      <c r="C293" s="209"/>
      <c r="D293" s="47">
        <v>837</v>
      </c>
      <c r="E293" s="16">
        <v>18</v>
      </c>
      <c r="F293" s="64" t="s">
        <v>1522</v>
      </c>
      <c r="G293" s="33"/>
      <c r="H293" s="123">
        <v>40299</v>
      </c>
    </row>
    <row r="294" spans="1:8" ht="25.5" customHeight="1">
      <c r="A294" s="122">
        <v>274</v>
      </c>
      <c r="B294" s="403" t="s">
        <v>563</v>
      </c>
      <c r="C294" s="209"/>
      <c r="D294" s="47">
        <v>841.8</v>
      </c>
      <c r="E294" s="16">
        <v>18</v>
      </c>
      <c r="F294" s="33"/>
      <c r="G294" s="33" t="s">
        <v>1520</v>
      </c>
      <c r="H294" s="123">
        <v>40299</v>
      </c>
    </row>
    <row r="295" spans="1:8" ht="25.5" customHeight="1">
      <c r="A295" s="122">
        <v>275</v>
      </c>
      <c r="B295" s="403" t="s">
        <v>566</v>
      </c>
      <c r="C295" s="209"/>
      <c r="D295" s="47">
        <v>846.6</v>
      </c>
      <c r="E295" s="16">
        <v>18</v>
      </c>
      <c r="F295" s="33"/>
      <c r="G295" s="33" t="s">
        <v>1520</v>
      </c>
      <c r="H295" s="123">
        <v>40299</v>
      </c>
    </row>
    <row r="296" spans="1:8" ht="25.5" customHeight="1">
      <c r="A296" s="122">
        <v>276</v>
      </c>
      <c r="B296" s="403" t="s">
        <v>568</v>
      </c>
      <c r="C296" s="209"/>
      <c r="D296" s="47">
        <v>1289.6</v>
      </c>
      <c r="E296" s="16">
        <v>27</v>
      </c>
      <c r="F296" s="33"/>
      <c r="G296" s="33" t="s">
        <v>1520</v>
      </c>
      <c r="H296" s="123">
        <v>40299</v>
      </c>
    </row>
    <row r="297" spans="1:8" ht="25.5" customHeight="1">
      <c r="A297" s="122">
        <v>277</v>
      </c>
      <c r="B297" s="403" t="s">
        <v>571</v>
      </c>
      <c r="C297" s="209"/>
      <c r="D297" s="47">
        <v>1284.9</v>
      </c>
      <c r="E297" s="16">
        <v>27</v>
      </c>
      <c r="F297" s="33"/>
      <c r="G297" s="33" t="s">
        <v>1520</v>
      </c>
      <c r="H297" s="123">
        <v>40299</v>
      </c>
    </row>
    <row r="298" spans="1:8" ht="27" customHeight="1">
      <c r="A298" s="122">
        <v>278</v>
      </c>
      <c r="B298" s="403" t="s">
        <v>573</v>
      </c>
      <c r="C298" s="209"/>
      <c r="D298" s="47">
        <v>1281.9</v>
      </c>
      <c r="E298" s="16">
        <v>27</v>
      </c>
      <c r="F298" s="33"/>
      <c r="G298" s="33" t="s">
        <v>1520</v>
      </c>
      <c r="H298" s="123">
        <v>40299</v>
      </c>
    </row>
    <row r="299" spans="1:8" ht="12" customHeight="1">
      <c r="A299" s="122">
        <v>279</v>
      </c>
      <c r="B299" s="403" t="s">
        <v>577</v>
      </c>
      <c r="C299" s="209"/>
      <c r="D299" s="47">
        <v>41.5</v>
      </c>
      <c r="E299" s="16">
        <v>1</v>
      </c>
      <c r="F299" s="64" t="s">
        <v>1521</v>
      </c>
      <c r="G299" s="33"/>
      <c r="H299" s="123">
        <v>40299</v>
      </c>
    </row>
    <row r="300" spans="1:8" ht="12" customHeight="1">
      <c r="A300" s="122">
        <v>280</v>
      </c>
      <c r="B300" s="403" t="s">
        <v>581</v>
      </c>
      <c r="C300" s="209"/>
      <c r="D300" s="47">
        <v>43.2</v>
      </c>
      <c r="E300" s="16">
        <v>1</v>
      </c>
      <c r="F300" s="64" t="s">
        <v>1523</v>
      </c>
      <c r="G300" s="33"/>
      <c r="H300" s="123">
        <v>40299</v>
      </c>
    </row>
    <row r="301" spans="1:8" ht="12" customHeight="1">
      <c r="A301" s="122">
        <v>281</v>
      </c>
      <c r="B301" s="403" t="s">
        <v>583</v>
      </c>
      <c r="C301" s="209"/>
      <c r="D301" s="47">
        <v>60</v>
      </c>
      <c r="E301" s="16">
        <v>2</v>
      </c>
      <c r="F301" s="64" t="s">
        <v>1524</v>
      </c>
      <c r="G301" s="33"/>
      <c r="H301" s="123">
        <v>40299</v>
      </c>
    </row>
    <row r="302" spans="1:8" ht="12" customHeight="1">
      <c r="A302" s="122">
        <v>282</v>
      </c>
      <c r="B302" s="403" t="s">
        <v>584</v>
      </c>
      <c r="C302" s="209"/>
      <c r="D302" s="47">
        <v>221.5</v>
      </c>
      <c r="E302" s="16">
        <v>4</v>
      </c>
      <c r="F302" s="64" t="s">
        <v>1525</v>
      </c>
      <c r="G302" s="33"/>
      <c r="H302" s="123">
        <v>40299</v>
      </c>
    </row>
    <row r="303" spans="1:8" ht="12" customHeight="1">
      <c r="A303" s="122">
        <v>283</v>
      </c>
      <c r="B303" s="403" t="s">
        <v>586</v>
      </c>
      <c r="C303" s="209"/>
      <c r="D303" s="47">
        <v>74.6</v>
      </c>
      <c r="E303" s="16">
        <v>2</v>
      </c>
      <c r="F303" s="64" t="s">
        <v>1527</v>
      </c>
      <c r="G303" s="33"/>
      <c r="H303" s="123">
        <v>40299</v>
      </c>
    </row>
    <row r="304" spans="1:8" ht="12" customHeight="1">
      <c r="A304" s="122">
        <v>284</v>
      </c>
      <c r="B304" s="403" t="s">
        <v>588</v>
      </c>
      <c r="C304" s="209"/>
      <c r="D304" s="47">
        <v>42.4</v>
      </c>
      <c r="E304" s="16">
        <v>1</v>
      </c>
      <c r="F304" s="64" t="s">
        <v>1528</v>
      </c>
      <c r="G304" s="33"/>
      <c r="H304" s="123">
        <v>40299</v>
      </c>
    </row>
    <row r="305" spans="1:8" ht="12" customHeight="1">
      <c r="A305" s="122">
        <v>285</v>
      </c>
      <c r="B305" s="403" t="s">
        <v>590</v>
      </c>
      <c r="C305" s="209"/>
      <c r="D305" s="47">
        <v>49</v>
      </c>
      <c r="E305" s="16">
        <v>2</v>
      </c>
      <c r="F305" s="64" t="s">
        <v>1526</v>
      </c>
      <c r="G305" s="33"/>
      <c r="H305" s="123">
        <v>40299</v>
      </c>
    </row>
    <row r="306" spans="1:8" ht="12" customHeight="1">
      <c r="A306" s="122">
        <v>286</v>
      </c>
      <c r="B306" s="403" t="s">
        <v>592</v>
      </c>
      <c r="C306" s="209"/>
      <c r="D306" s="47">
        <v>564.7</v>
      </c>
      <c r="E306" s="16">
        <v>12</v>
      </c>
      <c r="F306" s="64" t="s">
        <v>1529</v>
      </c>
      <c r="G306" s="33"/>
      <c r="H306" s="123">
        <v>40299</v>
      </c>
    </row>
    <row r="307" spans="1:8" ht="12" customHeight="1">
      <c r="A307" s="122">
        <v>287</v>
      </c>
      <c r="B307" s="403" t="s">
        <v>593</v>
      </c>
      <c r="C307" s="209"/>
      <c r="D307" s="47">
        <v>602.5</v>
      </c>
      <c r="E307" s="16">
        <v>15</v>
      </c>
      <c r="F307" s="64" t="s">
        <v>1530</v>
      </c>
      <c r="G307" s="33"/>
      <c r="H307" s="123">
        <v>40299</v>
      </c>
    </row>
    <row r="308" spans="1:8" ht="12" customHeight="1">
      <c r="A308" s="122">
        <v>288</v>
      </c>
      <c r="B308" s="403" t="s">
        <v>595</v>
      </c>
      <c r="C308" s="209"/>
      <c r="D308" s="47">
        <v>153.2</v>
      </c>
      <c r="E308" s="16">
        <v>6</v>
      </c>
      <c r="F308" s="64" t="s">
        <v>1531</v>
      </c>
      <c r="G308" s="33"/>
      <c r="H308" s="123">
        <v>40299</v>
      </c>
    </row>
    <row r="309" spans="1:8" ht="12" customHeight="1">
      <c r="A309" s="122">
        <v>289</v>
      </c>
      <c r="B309" s="403" t="s">
        <v>597</v>
      </c>
      <c r="C309" s="209"/>
      <c r="D309" s="47">
        <v>123.2</v>
      </c>
      <c r="E309" s="16">
        <v>3</v>
      </c>
      <c r="F309" s="64" t="s">
        <v>1532</v>
      </c>
      <c r="G309" s="33"/>
      <c r="H309" s="123">
        <v>40299</v>
      </c>
    </row>
    <row r="310" spans="1:8" ht="12" customHeight="1">
      <c r="A310" s="122">
        <v>290</v>
      </c>
      <c r="B310" s="403" t="s">
        <v>599</v>
      </c>
      <c r="C310" s="209"/>
      <c r="D310" s="47">
        <v>840.7</v>
      </c>
      <c r="E310" s="16">
        <v>18</v>
      </c>
      <c r="F310" s="64" t="s">
        <v>1533</v>
      </c>
      <c r="G310" s="33"/>
      <c r="H310" s="123">
        <v>40299</v>
      </c>
    </row>
    <row r="311" spans="1:8" ht="12" customHeight="1">
      <c r="A311" s="122">
        <v>291</v>
      </c>
      <c r="B311" s="403" t="s">
        <v>601</v>
      </c>
      <c r="C311" s="209"/>
      <c r="D311" s="47">
        <v>840.3</v>
      </c>
      <c r="E311" s="16">
        <v>18</v>
      </c>
      <c r="F311" s="64" t="s">
        <v>1534</v>
      </c>
      <c r="G311" s="33"/>
      <c r="H311" s="123">
        <v>40299</v>
      </c>
    </row>
    <row r="312" spans="1:8" ht="12" customHeight="1">
      <c r="A312" s="122">
        <v>292</v>
      </c>
      <c r="B312" s="403" t="s">
        <v>603</v>
      </c>
      <c r="C312" s="209"/>
      <c r="D312" s="47">
        <v>122.9</v>
      </c>
      <c r="E312" s="16">
        <v>3</v>
      </c>
      <c r="F312" s="64" t="s">
        <v>1535</v>
      </c>
      <c r="G312" s="33"/>
      <c r="H312" s="123">
        <v>40299</v>
      </c>
    </row>
    <row r="313" spans="1:8" ht="12" customHeight="1" hidden="1">
      <c r="A313" s="122">
        <v>293</v>
      </c>
      <c r="B313" s="403" t="s">
        <v>607</v>
      </c>
      <c r="C313" s="367"/>
      <c r="D313" s="45">
        <v>141.5</v>
      </c>
      <c r="E313" s="16">
        <v>2</v>
      </c>
      <c r="F313" s="64" t="s">
        <v>1536</v>
      </c>
      <c r="G313" s="33"/>
      <c r="H313" s="123">
        <v>40299</v>
      </c>
    </row>
    <row r="314" spans="1:8" ht="12" customHeight="1">
      <c r="A314" s="122">
        <v>293</v>
      </c>
      <c r="B314" s="403" t="s">
        <v>609</v>
      </c>
      <c r="C314" s="367"/>
      <c r="D314" s="45">
        <v>66</v>
      </c>
      <c r="E314" s="16">
        <v>2</v>
      </c>
      <c r="F314" s="64" t="s">
        <v>1538</v>
      </c>
      <c r="G314" s="33"/>
      <c r="H314" s="123">
        <v>40299</v>
      </c>
    </row>
    <row r="315" spans="1:8" ht="12" customHeight="1" hidden="1">
      <c r="A315" s="122">
        <v>295</v>
      </c>
      <c r="B315" s="403" t="s">
        <v>610</v>
      </c>
      <c r="C315" s="367"/>
      <c r="D315" s="45">
        <v>137.3</v>
      </c>
      <c r="E315" s="16">
        <v>2</v>
      </c>
      <c r="F315" s="64" t="s">
        <v>1539</v>
      </c>
      <c r="G315" s="33"/>
      <c r="H315" s="123">
        <v>40299</v>
      </c>
    </row>
    <row r="316" spans="1:8" ht="12" customHeight="1" hidden="1">
      <c r="A316" s="122">
        <v>296</v>
      </c>
      <c r="B316" s="403" t="s">
        <v>612</v>
      </c>
      <c r="C316" s="367"/>
      <c r="D316" s="45">
        <v>166.7</v>
      </c>
      <c r="E316" s="16">
        <v>2</v>
      </c>
      <c r="F316" s="64" t="s">
        <v>1544</v>
      </c>
      <c r="G316" s="33"/>
      <c r="H316" s="123">
        <v>40299</v>
      </c>
    </row>
    <row r="317" spans="1:8" ht="12" customHeight="1" hidden="1">
      <c r="A317" s="122">
        <v>297</v>
      </c>
      <c r="B317" s="403" t="s">
        <v>614</v>
      </c>
      <c r="C317" s="367"/>
      <c r="D317" s="45">
        <v>153.29</v>
      </c>
      <c r="E317" s="16">
        <v>2</v>
      </c>
      <c r="F317" s="64" t="s">
        <v>1545</v>
      </c>
      <c r="G317" s="33"/>
      <c r="H317" s="123">
        <v>40299</v>
      </c>
    </row>
    <row r="318" spans="1:8" ht="12" customHeight="1">
      <c r="A318" s="122">
        <v>294</v>
      </c>
      <c r="B318" s="403" t="s">
        <v>616</v>
      </c>
      <c r="C318" s="367"/>
      <c r="D318" s="45">
        <v>136.3</v>
      </c>
      <c r="E318" s="16">
        <v>2</v>
      </c>
      <c r="F318" s="64" t="s">
        <v>1540</v>
      </c>
      <c r="G318" s="33"/>
      <c r="H318" s="123">
        <v>40299</v>
      </c>
    </row>
    <row r="319" spans="1:8" ht="12" customHeight="1">
      <c r="A319" s="122">
        <v>295</v>
      </c>
      <c r="B319" s="403" t="s">
        <v>617</v>
      </c>
      <c r="C319" s="367"/>
      <c r="D319" s="45">
        <v>138.4</v>
      </c>
      <c r="E319" s="16">
        <v>2</v>
      </c>
      <c r="F319" s="64" t="s">
        <v>1541</v>
      </c>
      <c r="G319" s="33"/>
      <c r="H319" s="123">
        <v>40299</v>
      </c>
    </row>
    <row r="320" spans="1:8" ht="12" customHeight="1" hidden="1">
      <c r="A320" s="122">
        <v>300</v>
      </c>
      <c r="B320" s="403" t="s">
        <v>619</v>
      </c>
      <c r="C320" s="367"/>
      <c r="D320" s="45">
        <v>172.5</v>
      </c>
      <c r="E320" s="16">
        <v>2</v>
      </c>
      <c r="F320" s="64" t="s">
        <v>1542</v>
      </c>
      <c r="G320" s="33"/>
      <c r="H320" s="123">
        <v>40299</v>
      </c>
    </row>
    <row r="321" spans="1:8" ht="12" customHeight="1">
      <c r="A321" s="122">
        <v>296</v>
      </c>
      <c r="B321" s="403" t="s">
        <v>621</v>
      </c>
      <c r="C321" s="367"/>
      <c r="D321" s="45">
        <v>267.44</v>
      </c>
      <c r="E321" s="16">
        <v>4</v>
      </c>
      <c r="F321" s="64" t="s">
        <v>1543</v>
      </c>
      <c r="G321" s="33"/>
      <c r="H321" s="123">
        <v>40299</v>
      </c>
    </row>
    <row r="322" spans="1:8" ht="14.25" customHeight="1">
      <c r="A322" s="122"/>
      <c r="B322" s="404" t="s">
        <v>1269</v>
      </c>
      <c r="C322" s="367"/>
      <c r="D322" s="5">
        <f>SUM(D250:D321)-40.6-91.4-136.3-215.1-172.5-141.5-166.7-137.3-153.29</f>
        <v>27037.110000000004</v>
      </c>
      <c r="E322" s="5">
        <f>SUM(E250:E321)-14</f>
        <v>568</v>
      </c>
      <c r="F322" s="33"/>
      <c r="G322" s="33"/>
      <c r="H322" s="123"/>
    </row>
    <row r="323" spans="1:8" ht="13.5" customHeight="1">
      <c r="A323" s="122"/>
      <c r="B323" s="79" t="s">
        <v>623</v>
      </c>
      <c r="C323" s="79"/>
      <c r="D323" s="79"/>
      <c r="E323" s="79"/>
      <c r="F323" s="79"/>
      <c r="G323" s="79"/>
      <c r="H323" s="405"/>
    </row>
    <row r="324" spans="1:8" ht="12" customHeight="1">
      <c r="A324" s="122">
        <v>297</v>
      </c>
      <c r="B324" s="403" t="s">
        <v>624</v>
      </c>
      <c r="C324" s="367"/>
      <c r="D324" s="42">
        <v>301.5</v>
      </c>
      <c r="E324" s="16">
        <v>8</v>
      </c>
      <c r="F324" s="64" t="s">
        <v>1640</v>
      </c>
      <c r="G324" s="33"/>
      <c r="H324" s="123">
        <v>40299</v>
      </c>
    </row>
    <row r="325" spans="1:8" ht="12" customHeight="1">
      <c r="A325" s="122">
        <v>298</v>
      </c>
      <c r="B325" s="403" t="s">
        <v>626</v>
      </c>
      <c r="C325" s="367"/>
      <c r="D325" s="42">
        <v>127.3</v>
      </c>
      <c r="E325" s="16">
        <v>4</v>
      </c>
      <c r="F325" s="64" t="s">
        <v>1642</v>
      </c>
      <c r="G325" s="33"/>
      <c r="H325" s="123">
        <v>40299</v>
      </c>
    </row>
    <row r="326" spans="1:8" ht="12" customHeight="1">
      <c r="A326" s="122">
        <v>299</v>
      </c>
      <c r="B326" s="403" t="s">
        <v>628</v>
      </c>
      <c r="C326" s="367"/>
      <c r="D326" s="42">
        <v>132.6</v>
      </c>
      <c r="E326" s="16">
        <v>3</v>
      </c>
      <c r="F326" s="64" t="s">
        <v>1643</v>
      </c>
      <c r="G326" s="33"/>
      <c r="H326" s="123">
        <v>40299</v>
      </c>
    </row>
    <row r="327" spans="1:8" ht="12" customHeight="1">
      <c r="A327" s="122">
        <v>300</v>
      </c>
      <c r="B327" s="403" t="s">
        <v>630</v>
      </c>
      <c r="C327" s="367"/>
      <c r="D327" s="42">
        <v>175.8</v>
      </c>
      <c r="E327" s="16">
        <v>4</v>
      </c>
      <c r="F327" s="64" t="s">
        <v>1636</v>
      </c>
      <c r="G327" s="33"/>
      <c r="H327" s="123">
        <v>40299</v>
      </c>
    </row>
    <row r="328" spans="1:8" ht="12" customHeight="1">
      <c r="A328" s="122">
        <v>301</v>
      </c>
      <c r="B328" s="403" t="s">
        <v>632</v>
      </c>
      <c r="C328" s="367"/>
      <c r="D328" s="42">
        <v>45.8</v>
      </c>
      <c r="E328" s="16">
        <v>1</v>
      </c>
      <c r="F328" s="64" t="s">
        <v>1641</v>
      </c>
      <c r="G328" s="33"/>
      <c r="H328" s="123">
        <v>40299</v>
      </c>
    </row>
    <row r="329" spans="1:8" ht="12" customHeight="1">
      <c r="A329" s="122">
        <v>302</v>
      </c>
      <c r="B329" s="403" t="s">
        <v>634</v>
      </c>
      <c r="C329" s="367"/>
      <c r="D329" s="42">
        <v>106.1</v>
      </c>
      <c r="E329" s="16">
        <v>2</v>
      </c>
      <c r="F329" s="64" t="s">
        <v>1637</v>
      </c>
      <c r="G329" s="33"/>
      <c r="H329" s="123">
        <v>40299</v>
      </c>
    </row>
    <row r="330" spans="1:8" ht="12" customHeight="1">
      <c r="A330" s="122">
        <v>303</v>
      </c>
      <c r="B330" s="403" t="s">
        <v>636</v>
      </c>
      <c r="C330" s="367"/>
      <c r="D330" s="42">
        <v>73.2</v>
      </c>
      <c r="E330" s="16">
        <v>3</v>
      </c>
      <c r="F330" s="64" t="s">
        <v>1638</v>
      </c>
      <c r="G330" s="33"/>
      <c r="H330" s="123">
        <v>40299</v>
      </c>
    </row>
    <row r="331" spans="1:8" ht="12" customHeight="1">
      <c r="A331" s="122">
        <v>304</v>
      </c>
      <c r="B331" s="400" t="s">
        <v>638</v>
      </c>
      <c r="C331" s="240"/>
      <c r="D331" s="44">
        <v>80</v>
      </c>
      <c r="E331" s="55">
        <v>3</v>
      </c>
      <c r="F331" s="64" t="s">
        <v>1639</v>
      </c>
      <c r="G331" s="33"/>
      <c r="H331" s="123">
        <v>40299</v>
      </c>
    </row>
    <row r="332" spans="1:8" ht="12" customHeight="1">
      <c r="A332" s="122">
        <v>305</v>
      </c>
      <c r="B332" s="401" t="s">
        <v>639</v>
      </c>
      <c r="C332" s="238"/>
      <c r="D332" s="44">
        <v>571.1</v>
      </c>
      <c r="E332" s="54">
        <v>12</v>
      </c>
      <c r="F332" s="64" t="s">
        <v>1644</v>
      </c>
      <c r="G332" s="33"/>
      <c r="H332" s="123">
        <v>40299</v>
      </c>
    </row>
    <row r="333" spans="1:8" ht="12" customHeight="1">
      <c r="A333" s="122">
        <v>306</v>
      </c>
      <c r="B333" s="401" t="s">
        <v>641</v>
      </c>
      <c r="C333" s="238"/>
      <c r="D333" s="44">
        <v>863.1</v>
      </c>
      <c r="E333" s="54">
        <v>18</v>
      </c>
      <c r="F333" s="64" t="s">
        <v>1655</v>
      </c>
      <c r="G333" s="33"/>
      <c r="H333" s="123">
        <v>40299</v>
      </c>
    </row>
    <row r="334" spans="1:8" ht="12" customHeight="1">
      <c r="A334" s="122">
        <v>307</v>
      </c>
      <c r="B334" s="401" t="s">
        <v>643</v>
      </c>
      <c r="C334" s="238"/>
      <c r="D334" s="44">
        <v>861.7</v>
      </c>
      <c r="E334" s="54">
        <v>18</v>
      </c>
      <c r="F334" s="64" t="s">
        <v>1656</v>
      </c>
      <c r="G334" s="33"/>
      <c r="H334" s="123">
        <v>40299</v>
      </c>
    </row>
    <row r="335" spans="1:8" ht="12" customHeight="1">
      <c r="A335" s="122">
        <v>308</v>
      </c>
      <c r="B335" s="401" t="s">
        <v>645</v>
      </c>
      <c r="C335" s="238"/>
      <c r="D335" s="69">
        <f>1008.9+29.1</f>
        <v>1038</v>
      </c>
      <c r="E335" s="70">
        <f>7+1</f>
        <v>8</v>
      </c>
      <c r="F335" s="64" t="s">
        <v>1657</v>
      </c>
      <c r="G335" s="33"/>
      <c r="H335" s="123">
        <v>40299</v>
      </c>
    </row>
    <row r="336" spans="1:8" ht="12" customHeight="1">
      <c r="A336" s="122">
        <v>309</v>
      </c>
      <c r="B336" s="401" t="s">
        <v>649</v>
      </c>
      <c r="C336" s="238"/>
      <c r="D336" s="44">
        <v>847.8</v>
      </c>
      <c r="E336" s="54">
        <v>18</v>
      </c>
      <c r="F336" s="64" t="s">
        <v>1658</v>
      </c>
      <c r="G336" s="33"/>
      <c r="H336" s="123">
        <v>40299</v>
      </c>
    </row>
    <row r="337" spans="1:8" ht="12" customHeight="1">
      <c r="A337" s="122">
        <v>310</v>
      </c>
      <c r="B337" s="401" t="s">
        <v>651</v>
      </c>
      <c r="C337" s="238"/>
      <c r="D337" s="60">
        <v>1355.1</v>
      </c>
      <c r="E337" s="54">
        <v>27</v>
      </c>
      <c r="F337" s="64" t="s">
        <v>1659</v>
      </c>
      <c r="G337" s="33"/>
      <c r="H337" s="123">
        <v>40299</v>
      </c>
    </row>
    <row r="338" spans="1:8" ht="12" customHeight="1">
      <c r="A338" s="122">
        <v>311</v>
      </c>
      <c r="B338" s="401" t="s">
        <v>654</v>
      </c>
      <c r="C338" s="238"/>
      <c r="D338" s="44">
        <v>850</v>
      </c>
      <c r="E338" s="54">
        <v>18</v>
      </c>
      <c r="F338" s="64" t="s">
        <v>1660</v>
      </c>
      <c r="G338" s="33"/>
      <c r="H338" s="123">
        <v>40299</v>
      </c>
    </row>
    <row r="339" spans="1:8" ht="12" customHeight="1">
      <c r="A339" s="122">
        <v>312</v>
      </c>
      <c r="B339" s="401" t="s">
        <v>657</v>
      </c>
      <c r="C339" s="238"/>
      <c r="D339" s="44">
        <v>851.2</v>
      </c>
      <c r="E339" s="54">
        <v>18</v>
      </c>
      <c r="F339" s="64" t="s">
        <v>1661</v>
      </c>
      <c r="G339" s="33"/>
      <c r="H339" s="123">
        <v>40299</v>
      </c>
    </row>
    <row r="340" spans="1:8" ht="12" customHeight="1">
      <c r="A340" s="122">
        <v>313</v>
      </c>
      <c r="B340" s="401" t="s">
        <v>659</v>
      </c>
      <c r="C340" s="238"/>
      <c r="D340" s="44">
        <v>393.5</v>
      </c>
      <c r="E340" s="54">
        <v>8</v>
      </c>
      <c r="F340" s="64" t="s">
        <v>1645</v>
      </c>
      <c r="G340" s="33"/>
      <c r="H340" s="123">
        <v>40299</v>
      </c>
    </row>
    <row r="341" spans="1:8" ht="12" customHeight="1">
      <c r="A341" s="122">
        <v>314</v>
      </c>
      <c r="B341" s="401" t="s">
        <v>661</v>
      </c>
      <c r="C341" s="238"/>
      <c r="D341" s="44">
        <v>885</v>
      </c>
      <c r="E341" s="54">
        <v>18</v>
      </c>
      <c r="F341" s="64" t="s">
        <v>1646</v>
      </c>
      <c r="G341" s="33"/>
      <c r="H341" s="123">
        <v>40299</v>
      </c>
    </row>
    <row r="342" spans="1:8" ht="12" customHeight="1">
      <c r="A342" s="122">
        <v>315</v>
      </c>
      <c r="B342" s="401" t="s">
        <v>663</v>
      </c>
      <c r="C342" s="238"/>
      <c r="D342" s="44">
        <v>880.3</v>
      </c>
      <c r="E342" s="54">
        <v>18</v>
      </c>
      <c r="F342" s="64" t="s">
        <v>1662</v>
      </c>
      <c r="G342" s="33"/>
      <c r="H342" s="123">
        <v>40299</v>
      </c>
    </row>
    <row r="343" spans="1:8" ht="12" customHeight="1">
      <c r="A343" s="122">
        <v>316</v>
      </c>
      <c r="B343" s="401" t="s">
        <v>665</v>
      </c>
      <c r="C343" s="238"/>
      <c r="D343" s="44">
        <v>1319.7</v>
      </c>
      <c r="E343" s="54">
        <v>27</v>
      </c>
      <c r="F343" s="64" t="s">
        <v>1663</v>
      </c>
      <c r="G343" s="33"/>
      <c r="H343" s="123">
        <v>40299</v>
      </c>
    </row>
    <row r="344" spans="1:8" ht="12" customHeight="1">
      <c r="A344" s="122">
        <v>317</v>
      </c>
      <c r="B344" s="401" t="s">
        <v>668</v>
      </c>
      <c r="C344" s="238"/>
      <c r="D344" s="44">
        <v>1333.9</v>
      </c>
      <c r="E344" s="54">
        <v>27</v>
      </c>
      <c r="F344" s="64" t="s">
        <v>1664</v>
      </c>
      <c r="G344" s="33"/>
      <c r="H344" s="123">
        <v>40299</v>
      </c>
    </row>
    <row r="345" spans="1:8" ht="12" customHeight="1">
      <c r="A345" s="122">
        <v>318</v>
      </c>
      <c r="B345" s="401" t="s">
        <v>671</v>
      </c>
      <c r="C345" s="238"/>
      <c r="D345" s="44">
        <v>946.8</v>
      </c>
      <c r="E345" s="54">
        <v>18</v>
      </c>
      <c r="F345" s="64" t="s">
        <v>1665</v>
      </c>
      <c r="G345" s="33"/>
      <c r="H345" s="123">
        <v>40299</v>
      </c>
    </row>
    <row r="346" spans="1:8" ht="12" customHeight="1">
      <c r="A346" s="122">
        <v>319</v>
      </c>
      <c r="B346" s="401" t="s">
        <v>673</v>
      </c>
      <c r="C346" s="238"/>
      <c r="D346" s="44">
        <v>1479.2</v>
      </c>
      <c r="E346" s="54">
        <v>27</v>
      </c>
      <c r="F346" s="64" t="s">
        <v>1666</v>
      </c>
      <c r="G346" s="33"/>
      <c r="H346" s="123">
        <v>40299</v>
      </c>
    </row>
    <row r="347" spans="1:8" ht="12" customHeight="1">
      <c r="A347" s="122">
        <v>320</v>
      </c>
      <c r="B347" s="401" t="s">
        <v>675</v>
      </c>
      <c r="C347" s="238"/>
      <c r="D347" s="44">
        <v>1297.4</v>
      </c>
      <c r="E347" s="54">
        <v>24</v>
      </c>
      <c r="F347" s="64" t="s">
        <v>1667</v>
      </c>
      <c r="G347" s="33"/>
      <c r="H347" s="123">
        <v>40299</v>
      </c>
    </row>
    <row r="348" spans="1:8" ht="12" customHeight="1">
      <c r="A348" s="122">
        <v>321</v>
      </c>
      <c r="B348" s="401" t="s">
        <v>677</v>
      </c>
      <c r="C348" s="238"/>
      <c r="D348" s="44">
        <v>1289.9</v>
      </c>
      <c r="E348" s="54">
        <v>24</v>
      </c>
      <c r="F348" s="64" t="s">
        <v>1668</v>
      </c>
      <c r="G348" s="33"/>
      <c r="H348" s="123">
        <v>40299</v>
      </c>
    </row>
    <row r="349" spans="1:8" ht="12" customHeight="1">
      <c r="A349" s="122">
        <v>322</v>
      </c>
      <c r="B349" s="401" t="s">
        <v>679</v>
      </c>
      <c r="C349" s="238"/>
      <c r="D349" s="44">
        <v>1439.2</v>
      </c>
      <c r="E349" s="54">
        <v>27</v>
      </c>
      <c r="F349" s="64" t="s">
        <v>1669</v>
      </c>
      <c r="G349" s="33"/>
      <c r="H349" s="123">
        <v>40299</v>
      </c>
    </row>
    <row r="350" spans="1:8" ht="12" customHeight="1">
      <c r="A350" s="122">
        <v>323</v>
      </c>
      <c r="B350" s="401" t="s">
        <v>682</v>
      </c>
      <c r="C350" s="238"/>
      <c r="D350" s="44">
        <v>795.9</v>
      </c>
      <c r="E350" s="54">
        <v>16</v>
      </c>
      <c r="F350" s="64" t="s">
        <v>1670</v>
      </c>
      <c r="G350" s="33"/>
      <c r="H350" s="123">
        <v>40299</v>
      </c>
    </row>
    <row r="351" spans="1:8" ht="12" customHeight="1">
      <c r="A351" s="122">
        <v>324</v>
      </c>
      <c r="B351" s="401" t="s">
        <v>684</v>
      </c>
      <c r="C351" s="238"/>
      <c r="D351" s="44">
        <v>639.4</v>
      </c>
      <c r="E351" s="54">
        <v>12</v>
      </c>
      <c r="F351" s="64" t="s">
        <v>1671</v>
      </c>
      <c r="G351" s="33"/>
      <c r="H351" s="123">
        <v>40299</v>
      </c>
    </row>
    <row r="352" spans="1:8" ht="12" customHeight="1">
      <c r="A352" s="122">
        <v>325</v>
      </c>
      <c r="B352" s="401" t="s">
        <v>686</v>
      </c>
      <c r="C352" s="238"/>
      <c r="D352" s="44">
        <v>397.5</v>
      </c>
      <c r="E352" s="54">
        <v>8</v>
      </c>
      <c r="F352" s="64" t="s">
        <v>1647</v>
      </c>
      <c r="G352" s="33"/>
      <c r="H352" s="123">
        <v>40299</v>
      </c>
    </row>
    <row r="353" spans="1:8" ht="12" customHeight="1">
      <c r="A353" s="122">
        <v>326</v>
      </c>
      <c r="B353" s="401" t="s">
        <v>688</v>
      </c>
      <c r="C353" s="238"/>
      <c r="D353" s="44">
        <v>576.7</v>
      </c>
      <c r="E353" s="54">
        <v>12</v>
      </c>
      <c r="F353" s="64" t="s">
        <v>1648</v>
      </c>
      <c r="G353" s="33"/>
      <c r="H353" s="123">
        <v>40299</v>
      </c>
    </row>
    <row r="354" spans="1:8" ht="12" customHeight="1">
      <c r="A354" s="122">
        <v>327</v>
      </c>
      <c r="B354" s="401" t="s">
        <v>690</v>
      </c>
      <c r="C354" s="238"/>
      <c r="D354" s="44">
        <v>650</v>
      </c>
      <c r="E354" s="54">
        <v>12</v>
      </c>
      <c r="F354" s="64" t="s">
        <v>1680</v>
      </c>
      <c r="G354" s="33"/>
      <c r="H354" s="123">
        <v>41365</v>
      </c>
    </row>
    <row r="355" spans="1:8" ht="12" customHeight="1">
      <c r="A355" s="122">
        <v>328</v>
      </c>
      <c r="B355" s="402" t="s">
        <v>692</v>
      </c>
      <c r="C355" s="244"/>
      <c r="D355" s="44">
        <v>586.1</v>
      </c>
      <c r="E355" s="52">
        <v>12</v>
      </c>
      <c r="F355" s="64" t="s">
        <v>1649</v>
      </c>
      <c r="G355" s="33"/>
      <c r="H355" s="123">
        <v>40299</v>
      </c>
    </row>
    <row r="356" spans="1:8" ht="12" customHeight="1">
      <c r="A356" s="122">
        <v>329</v>
      </c>
      <c r="B356" s="403" t="s">
        <v>694</v>
      </c>
      <c r="C356" s="367"/>
      <c r="D356" s="42">
        <v>870.7</v>
      </c>
      <c r="E356" s="16">
        <v>18</v>
      </c>
      <c r="F356" s="64" t="s">
        <v>1650</v>
      </c>
      <c r="G356" s="33"/>
      <c r="H356" s="123">
        <v>40299</v>
      </c>
    </row>
    <row r="357" spans="1:8" ht="12" customHeight="1">
      <c r="A357" s="122">
        <v>330</v>
      </c>
      <c r="B357" s="403" t="s">
        <v>697</v>
      </c>
      <c r="C357" s="367"/>
      <c r="D357" s="42">
        <v>880.3</v>
      </c>
      <c r="E357" s="16">
        <v>18</v>
      </c>
      <c r="F357" s="64" t="s">
        <v>1651</v>
      </c>
      <c r="G357" s="33"/>
      <c r="H357" s="123">
        <v>40299</v>
      </c>
    </row>
    <row r="358" spans="1:8" ht="12" customHeight="1">
      <c r="A358" s="122">
        <v>331</v>
      </c>
      <c r="B358" s="403" t="s">
        <v>698</v>
      </c>
      <c r="C358" s="367"/>
      <c r="D358" s="42">
        <v>571.6</v>
      </c>
      <c r="E358" s="16">
        <v>12</v>
      </c>
      <c r="F358" s="64" t="s">
        <v>1652</v>
      </c>
      <c r="G358" s="33"/>
      <c r="H358" s="123">
        <v>40299</v>
      </c>
    </row>
    <row r="359" spans="1:8" ht="12" customHeight="1">
      <c r="A359" s="122">
        <v>332</v>
      </c>
      <c r="B359" s="403" t="s">
        <v>700</v>
      </c>
      <c r="C359" s="367"/>
      <c r="D359" s="42">
        <v>852.8</v>
      </c>
      <c r="E359" s="16">
        <v>18</v>
      </c>
      <c r="F359" s="64" t="s">
        <v>1653</v>
      </c>
      <c r="G359" s="33"/>
      <c r="H359" s="123">
        <v>40299</v>
      </c>
    </row>
    <row r="360" spans="1:8" ht="12" customHeight="1">
      <c r="A360" s="122">
        <v>333</v>
      </c>
      <c r="B360" s="403" t="s">
        <v>702</v>
      </c>
      <c r="C360" s="367"/>
      <c r="D360" s="42">
        <v>854.5</v>
      </c>
      <c r="E360" s="16">
        <v>18</v>
      </c>
      <c r="F360" s="64" t="s">
        <v>1654</v>
      </c>
      <c r="G360" s="33"/>
      <c r="H360" s="123">
        <v>40299</v>
      </c>
    </row>
    <row r="361" spans="1:8" ht="12.75" customHeight="1">
      <c r="A361" s="122"/>
      <c r="B361" s="404" t="s">
        <v>1269</v>
      </c>
      <c r="C361" s="367"/>
      <c r="D361" s="37">
        <f>SUM(D324:D360)</f>
        <v>27220.700000000004</v>
      </c>
      <c r="E361" s="37">
        <f>SUM(E324:E360)</f>
        <v>539</v>
      </c>
      <c r="F361" s="33"/>
      <c r="G361" s="33"/>
      <c r="H361" s="123"/>
    </row>
    <row r="362" spans="1:8" ht="15" customHeight="1">
      <c r="A362" s="122"/>
      <c r="B362" s="79" t="s">
        <v>706</v>
      </c>
      <c r="C362" s="79"/>
      <c r="D362" s="79"/>
      <c r="E362" s="79"/>
      <c r="F362" s="79"/>
      <c r="G362" s="79"/>
      <c r="H362" s="405"/>
    </row>
    <row r="363" spans="1:8" ht="36" customHeight="1">
      <c r="A363" s="122">
        <v>334</v>
      </c>
      <c r="B363" s="403" t="s">
        <v>707</v>
      </c>
      <c r="C363" s="367"/>
      <c r="D363" s="45">
        <v>190.5</v>
      </c>
      <c r="E363" s="16">
        <v>4</v>
      </c>
      <c r="F363" s="33"/>
      <c r="G363" s="33" t="s">
        <v>1549</v>
      </c>
      <c r="H363" s="123">
        <v>40299</v>
      </c>
    </row>
    <row r="364" spans="1:8" ht="29.25" customHeight="1">
      <c r="A364" s="122">
        <v>335</v>
      </c>
      <c r="B364" s="403" t="s">
        <v>709</v>
      </c>
      <c r="C364" s="367"/>
      <c r="D364" s="45">
        <v>194.6</v>
      </c>
      <c r="E364" s="16">
        <v>7</v>
      </c>
      <c r="F364" s="33"/>
      <c r="G364" s="33" t="s">
        <v>1549</v>
      </c>
      <c r="H364" s="123">
        <v>40299</v>
      </c>
    </row>
    <row r="365" spans="1:8" ht="33" customHeight="1">
      <c r="A365" s="122">
        <v>336</v>
      </c>
      <c r="B365" s="403" t="s">
        <v>1217</v>
      </c>
      <c r="C365" s="367"/>
      <c r="D365" s="45">
        <v>106.55</v>
      </c>
      <c r="E365" s="16">
        <v>3</v>
      </c>
      <c r="F365" s="33"/>
      <c r="G365" s="33" t="s">
        <v>1549</v>
      </c>
      <c r="H365" s="123">
        <v>40299</v>
      </c>
    </row>
    <row r="366" spans="1:8" ht="25.5" customHeight="1">
      <c r="A366" s="122">
        <v>337</v>
      </c>
      <c r="B366" s="403" t="s">
        <v>712</v>
      </c>
      <c r="C366" s="367"/>
      <c r="D366" s="45">
        <v>487.9</v>
      </c>
      <c r="E366" s="16">
        <v>12</v>
      </c>
      <c r="F366" s="33"/>
      <c r="G366" s="33" t="s">
        <v>1549</v>
      </c>
      <c r="H366" s="123">
        <v>40299</v>
      </c>
    </row>
    <row r="367" spans="1:8" ht="25.5" customHeight="1">
      <c r="A367" s="122">
        <v>338</v>
      </c>
      <c r="B367" s="403" t="s">
        <v>714</v>
      </c>
      <c r="C367" s="367"/>
      <c r="D367" s="45">
        <v>627.1</v>
      </c>
      <c r="E367" s="16">
        <v>12</v>
      </c>
      <c r="F367" s="33"/>
      <c r="G367" s="33" t="s">
        <v>1549</v>
      </c>
      <c r="H367" s="123">
        <v>40299</v>
      </c>
    </row>
    <row r="368" spans="1:8" ht="24" customHeight="1">
      <c r="A368" s="122">
        <v>339</v>
      </c>
      <c r="B368" s="403" t="s">
        <v>716</v>
      </c>
      <c r="C368" s="367"/>
      <c r="D368" s="45">
        <v>135.8</v>
      </c>
      <c r="E368" s="16">
        <v>2</v>
      </c>
      <c r="F368" s="64" t="s">
        <v>1547</v>
      </c>
      <c r="G368" s="33"/>
      <c r="H368" s="123">
        <v>40299</v>
      </c>
    </row>
    <row r="369" spans="1:8" ht="23.25" customHeight="1">
      <c r="A369" s="122">
        <v>340</v>
      </c>
      <c r="B369" s="403" t="s">
        <v>718</v>
      </c>
      <c r="C369" s="367"/>
      <c r="D369" s="45">
        <v>121.3</v>
      </c>
      <c r="E369" s="16">
        <v>5</v>
      </c>
      <c r="F369" s="64" t="s">
        <v>1548</v>
      </c>
      <c r="G369" s="33"/>
      <c r="H369" s="123">
        <v>40299</v>
      </c>
    </row>
    <row r="370" spans="1:8" ht="23.25" customHeight="1">
      <c r="A370" s="122">
        <v>341</v>
      </c>
      <c r="B370" s="403" t="s">
        <v>720</v>
      </c>
      <c r="C370" s="367"/>
      <c r="D370" s="45">
        <v>363.1</v>
      </c>
      <c r="E370" s="16">
        <v>8</v>
      </c>
      <c r="F370" s="64"/>
      <c r="G370" s="33" t="s">
        <v>1549</v>
      </c>
      <c r="H370" s="123">
        <v>40299</v>
      </c>
    </row>
    <row r="371" spans="1:8" ht="22.5" customHeight="1">
      <c r="A371" s="122">
        <v>342</v>
      </c>
      <c r="B371" s="403" t="s">
        <v>722</v>
      </c>
      <c r="C371" s="367"/>
      <c r="D371" s="45">
        <v>372.6</v>
      </c>
      <c r="E371" s="16">
        <v>8</v>
      </c>
      <c r="F371" s="64" t="s">
        <v>1550</v>
      </c>
      <c r="G371" s="33"/>
      <c r="H371" s="123">
        <v>40299</v>
      </c>
    </row>
    <row r="372" spans="1:8" ht="26.25" customHeight="1">
      <c r="A372" s="122">
        <v>343</v>
      </c>
      <c r="B372" s="403" t="s">
        <v>724</v>
      </c>
      <c r="C372" s="367"/>
      <c r="D372" s="45">
        <v>382.9</v>
      </c>
      <c r="E372" s="16">
        <v>8</v>
      </c>
      <c r="F372" s="64"/>
      <c r="G372" s="33" t="s">
        <v>1549</v>
      </c>
      <c r="H372" s="123">
        <v>40299</v>
      </c>
    </row>
    <row r="373" spans="1:8" ht="24" customHeight="1">
      <c r="A373" s="122">
        <v>344</v>
      </c>
      <c r="B373" s="403" t="s">
        <v>726</v>
      </c>
      <c r="C373" s="367"/>
      <c r="D373" s="45">
        <v>370.9</v>
      </c>
      <c r="E373" s="16">
        <v>8</v>
      </c>
      <c r="F373" s="64"/>
      <c r="G373" s="33" t="s">
        <v>1549</v>
      </c>
      <c r="H373" s="123">
        <v>40299</v>
      </c>
    </row>
    <row r="374" spans="1:8" ht="26.25" customHeight="1">
      <c r="A374" s="122">
        <v>345</v>
      </c>
      <c r="B374" s="403" t="s">
        <v>728</v>
      </c>
      <c r="C374" s="367"/>
      <c r="D374" s="45">
        <v>370.1</v>
      </c>
      <c r="E374" s="16">
        <v>8</v>
      </c>
      <c r="F374" s="64"/>
      <c r="G374" s="33" t="s">
        <v>1549</v>
      </c>
      <c r="H374" s="123">
        <v>40299</v>
      </c>
    </row>
    <row r="375" spans="1:8" ht="24.75" customHeight="1">
      <c r="A375" s="122">
        <v>346</v>
      </c>
      <c r="B375" s="403" t="s">
        <v>730</v>
      </c>
      <c r="C375" s="367"/>
      <c r="D375" s="50">
        <v>552.6</v>
      </c>
      <c r="E375" s="16">
        <v>12</v>
      </c>
      <c r="F375" s="64"/>
      <c r="G375" s="33" t="s">
        <v>1549</v>
      </c>
      <c r="H375" s="123">
        <v>40299</v>
      </c>
    </row>
    <row r="376" spans="1:8" ht="23.25" customHeight="1">
      <c r="A376" s="122">
        <v>347</v>
      </c>
      <c r="B376" s="403" t="s">
        <v>732</v>
      </c>
      <c r="C376" s="367"/>
      <c r="D376" s="45">
        <v>827.3</v>
      </c>
      <c r="E376" s="16">
        <v>18</v>
      </c>
      <c r="F376" s="64" t="s">
        <v>1551</v>
      </c>
      <c r="G376" s="33"/>
      <c r="H376" s="123">
        <v>40299</v>
      </c>
    </row>
    <row r="377" spans="1:8" ht="23.25" customHeight="1">
      <c r="A377" s="122">
        <v>348</v>
      </c>
      <c r="B377" s="403" t="s">
        <v>734</v>
      </c>
      <c r="C377" s="367"/>
      <c r="D377" s="45">
        <v>1912.7</v>
      </c>
      <c r="E377" s="16">
        <v>36</v>
      </c>
      <c r="F377" s="33"/>
      <c r="G377" s="33" t="s">
        <v>1549</v>
      </c>
      <c r="H377" s="123">
        <v>40299</v>
      </c>
    </row>
    <row r="378" spans="1:8" ht="24.75" customHeight="1">
      <c r="A378" s="122">
        <v>349</v>
      </c>
      <c r="B378" s="403" t="s">
        <v>736</v>
      </c>
      <c r="C378" s="367"/>
      <c r="D378" s="45">
        <v>1885.8</v>
      </c>
      <c r="E378" s="16">
        <v>36</v>
      </c>
      <c r="F378" s="33"/>
      <c r="G378" s="33" t="s">
        <v>1549</v>
      </c>
      <c r="H378" s="123">
        <v>40299</v>
      </c>
    </row>
    <row r="379" spans="1:8" ht="27" customHeight="1">
      <c r="A379" s="122">
        <v>350</v>
      </c>
      <c r="B379" s="403" t="s">
        <v>738</v>
      </c>
      <c r="C379" s="367"/>
      <c r="D379" s="45">
        <v>1320.1</v>
      </c>
      <c r="E379" s="16">
        <v>27</v>
      </c>
      <c r="F379" s="33"/>
      <c r="G379" s="33" t="s">
        <v>1549</v>
      </c>
      <c r="H379" s="123">
        <v>40299</v>
      </c>
    </row>
    <row r="380" spans="1:8" ht="22.5" customHeight="1">
      <c r="A380" s="122">
        <v>351</v>
      </c>
      <c r="B380" s="403" t="s">
        <v>740</v>
      </c>
      <c r="C380" s="367"/>
      <c r="D380" s="45">
        <v>75.8</v>
      </c>
      <c r="E380" s="16">
        <v>1</v>
      </c>
      <c r="F380" s="64" t="s">
        <v>1552</v>
      </c>
      <c r="G380" s="33"/>
      <c r="H380" s="123">
        <v>40299</v>
      </c>
    </row>
    <row r="381" spans="1:8" ht="22.5" customHeight="1">
      <c r="A381" s="122">
        <v>352</v>
      </c>
      <c r="B381" s="403" t="s">
        <v>742</v>
      </c>
      <c r="C381" s="367"/>
      <c r="D381" s="45">
        <v>1599.3</v>
      </c>
      <c r="E381" s="16">
        <v>27</v>
      </c>
      <c r="F381" s="64" t="s">
        <v>1553</v>
      </c>
      <c r="G381" s="33"/>
      <c r="H381" s="123">
        <v>40299</v>
      </c>
    </row>
    <row r="382" spans="1:8" ht="23.25" customHeight="1">
      <c r="A382" s="122">
        <v>353</v>
      </c>
      <c r="B382" s="403" t="s">
        <v>744</v>
      </c>
      <c r="C382" s="367"/>
      <c r="D382" s="45">
        <v>1587.81</v>
      </c>
      <c r="E382" s="16">
        <v>27</v>
      </c>
      <c r="F382" s="64" t="s">
        <v>1554</v>
      </c>
      <c r="G382" s="33"/>
      <c r="H382" s="123">
        <v>40299</v>
      </c>
    </row>
    <row r="383" spans="1:8" ht="23.25" customHeight="1">
      <c r="A383" s="122">
        <v>354</v>
      </c>
      <c r="B383" s="403" t="s">
        <v>748</v>
      </c>
      <c r="C383" s="367"/>
      <c r="D383" s="45">
        <v>3401.3</v>
      </c>
      <c r="E383" s="16">
        <v>70</v>
      </c>
      <c r="F383" s="64" t="s">
        <v>1555</v>
      </c>
      <c r="G383" s="33"/>
      <c r="H383" s="123">
        <v>40299</v>
      </c>
    </row>
    <row r="384" spans="1:8" ht="12" customHeight="1">
      <c r="A384" s="122">
        <v>355</v>
      </c>
      <c r="B384" s="403" t="s">
        <v>752</v>
      </c>
      <c r="C384" s="367"/>
      <c r="D384" s="45">
        <v>384.5</v>
      </c>
      <c r="E384" s="16">
        <v>8</v>
      </c>
      <c r="F384" s="64" t="s">
        <v>1556</v>
      </c>
      <c r="G384" s="33"/>
      <c r="H384" s="123">
        <v>40299</v>
      </c>
    </row>
    <row r="385" spans="1:8" ht="13.5" customHeight="1">
      <c r="A385" s="122"/>
      <c r="B385" s="404" t="s">
        <v>1269</v>
      </c>
      <c r="C385" s="367"/>
      <c r="D385" s="5">
        <f>SUM(D363:D384)</f>
        <v>17270.559999999998</v>
      </c>
      <c r="E385" s="5">
        <f>SUM(E363:E384)</f>
        <v>347</v>
      </c>
      <c r="F385" s="33"/>
      <c r="G385" s="33"/>
      <c r="H385" s="123"/>
    </row>
    <row r="386" spans="1:8" ht="13.5" customHeight="1">
      <c r="A386" s="122"/>
      <c r="B386" s="79" t="s">
        <v>757</v>
      </c>
      <c r="C386" s="79"/>
      <c r="D386" s="79"/>
      <c r="E386" s="79"/>
      <c r="F386" s="79"/>
      <c r="G386" s="79"/>
      <c r="H386" s="405"/>
    </row>
    <row r="387" spans="1:8" ht="12" customHeight="1">
      <c r="A387" s="122">
        <v>356</v>
      </c>
      <c r="B387" s="403" t="s">
        <v>758</v>
      </c>
      <c r="C387" s="367"/>
      <c r="D387" s="43">
        <v>46</v>
      </c>
      <c r="E387" s="16">
        <v>1</v>
      </c>
      <c r="F387" s="64" t="s">
        <v>1557</v>
      </c>
      <c r="G387" s="33"/>
      <c r="H387" s="123">
        <v>40299</v>
      </c>
    </row>
    <row r="388" spans="1:8" ht="12" customHeight="1">
      <c r="A388" s="122">
        <v>357</v>
      </c>
      <c r="B388" s="403" t="s">
        <v>759</v>
      </c>
      <c r="C388" s="367"/>
      <c r="D388" s="42">
        <v>119.2</v>
      </c>
      <c r="E388" s="16">
        <v>2</v>
      </c>
      <c r="F388" s="64" t="s">
        <v>1558</v>
      </c>
      <c r="G388" s="33"/>
      <c r="H388" s="123">
        <v>40299</v>
      </c>
    </row>
    <row r="389" spans="1:8" ht="12" customHeight="1">
      <c r="A389" s="122">
        <v>358</v>
      </c>
      <c r="B389" s="403" t="s">
        <v>761</v>
      </c>
      <c r="C389" s="367"/>
      <c r="D389" s="42">
        <v>135.3</v>
      </c>
      <c r="E389" s="16">
        <v>2</v>
      </c>
      <c r="F389" s="64" t="s">
        <v>1562</v>
      </c>
      <c r="G389" s="33"/>
      <c r="H389" s="123">
        <v>40299</v>
      </c>
    </row>
    <row r="390" spans="1:8" ht="12" customHeight="1" hidden="1">
      <c r="A390" s="122">
        <v>366</v>
      </c>
      <c r="B390" s="403" t="s">
        <v>763</v>
      </c>
      <c r="C390" s="367"/>
      <c r="D390" s="42">
        <v>135.3</v>
      </c>
      <c r="E390" s="16">
        <v>2</v>
      </c>
      <c r="F390" s="64" t="s">
        <v>1563</v>
      </c>
      <c r="G390" s="33"/>
      <c r="H390" s="123">
        <v>40299</v>
      </c>
    </row>
    <row r="391" spans="1:8" ht="12" customHeight="1">
      <c r="A391" s="122">
        <v>359</v>
      </c>
      <c r="B391" s="403" t="s">
        <v>764</v>
      </c>
      <c r="C391" s="367"/>
      <c r="D391" s="42">
        <v>136.1</v>
      </c>
      <c r="E391" s="16">
        <v>1</v>
      </c>
      <c r="F391" s="64" t="s">
        <v>1564</v>
      </c>
      <c r="G391" s="33"/>
      <c r="H391" s="123">
        <v>40299</v>
      </c>
    </row>
    <row r="392" spans="1:8" ht="12" customHeight="1">
      <c r="A392" s="122">
        <v>360</v>
      </c>
      <c r="B392" s="403" t="s">
        <v>766</v>
      </c>
      <c r="C392" s="367"/>
      <c r="D392" s="42">
        <v>134.7</v>
      </c>
      <c r="E392" s="16">
        <v>2</v>
      </c>
      <c r="F392" s="64" t="s">
        <v>1559</v>
      </c>
      <c r="G392" s="33"/>
      <c r="H392" s="123">
        <v>40299</v>
      </c>
    </row>
    <row r="393" spans="1:8" ht="12" customHeight="1">
      <c r="A393" s="122">
        <v>361</v>
      </c>
      <c r="B393" s="403" t="s">
        <v>768</v>
      </c>
      <c r="C393" s="367"/>
      <c r="D393" s="42">
        <v>136.1</v>
      </c>
      <c r="E393" s="55">
        <v>2</v>
      </c>
      <c r="F393" s="64" t="s">
        <v>1560</v>
      </c>
      <c r="G393" s="33"/>
      <c r="H393" s="123">
        <v>40299</v>
      </c>
    </row>
    <row r="394" spans="1:8" ht="12" customHeight="1">
      <c r="A394" s="122">
        <v>362</v>
      </c>
      <c r="B394" s="400" t="s">
        <v>769</v>
      </c>
      <c r="C394" s="240"/>
      <c r="D394" s="44">
        <v>135.9</v>
      </c>
      <c r="E394" s="54">
        <v>2</v>
      </c>
      <c r="F394" s="64" t="s">
        <v>1561</v>
      </c>
      <c r="G394" s="33"/>
      <c r="H394" s="123">
        <v>40299</v>
      </c>
    </row>
    <row r="395" spans="1:8" ht="12" customHeight="1">
      <c r="A395" s="122">
        <v>363</v>
      </c>
      <c r="B395" s="401" t="s">
        <v>771</v>
      </c>
      <c r="C395" s="238"/>
      <c r="D395" s="44">
        <v>157.87</v>
      </c>
      <c r="E395" s="54">
        <v>4</v>
      </c>
      <c r="F395" s="64" t="s">
        <v>1565</v>
      </c>
      <c r="G395" s="33"/>
      <c r="H395" s="123">
        <v>40299</v>
      </c>
    </row>
    <row r="396" spans="1:8" ht="22.5" customHeight="1">
      <c r="A396" s="122">
        <v>364</v>
      </c>
      <c r="B396" s="401" t="s">
        <v>773</v>
      </c>
      <c r="C396" s="238"/>
      <c r="D396" s="44">
        <v>83.9</v>
      </c>
      <c r="E396" s="54">
        <v>2</v>
      </c>
      <c r="F396" s="64" t="s">
        <v>1569</v>
      </c>
      <c r="G396" s="33"/>
      <c r="H396" s="123">
        <v>40299</v>
      </c>
    </row>
    <row r="397" spans="1:8" ht="22.5" customHeight="1" hidden="1">
      <c r="A397" s="122">
        <v>373</v>
      </c>
      <c r="B397" s="401" t="s">
        <v>775</v>
      </c>
      <c r="C397" s="238"/>
      <c r="D397" s="44">
        <v>77.6</v>
      </c>
      <c r="E397" s="54">
        <v>2</v>
      </c>
      <c r="F397" s="64" t="s">
        <v>1566</v>
      </c>
      <c r="G397" s="33"/>
      <c r="H397" s="123">
        <v>40299</v>
      </c>
    </row>
    <row r="398" spans="1:8" ht="22.5" customHeight="1">
      <c r="A398" s="122">
        <v>365</v>
      </c>
      <c r="B398" s="401" t="s">
        <v>777</v>
      </c>
      <c r="C398" s="238"/>
      <c r="D398" s="44">
        <v>121.2</v>
      </c>
      <c r="E398" s="54">
        <v>4</v>
      </c>
      <c r="F398" s="64" t="s">
        <v>1567</v>
      </c>
      <c r="G398" s="33"/>
      <c r="H398" s="123">
        <v>40299</v>
      </c>
    </row>
    <row r="399" spans="1:8" ht="22.5" customHeight="1">
      <c r="A399" s="122">
        <v>366</v>
      </c>
      <c r="B399" s="401" t="s">
        <v>779</v>
      </c>
      <c r="C399" s="238"/>
      <c r="D399" s="44">
        <v>124.7</v>
      </c>
      <c r="E399" s="54">
        <v>4</v>
      </c>
      <c r="F399" s="64" t="s">
        <v>1568</v>
      </c>
      <c r="G399" s="33"/>
      <c r="H399" s="123">
        <v>40299</v>
      </c>
    </row>
    <row r="400" spans="1:8" ht="12" customHeight="1">
      <c r="A400" s="122">
        <v>367</v>
      </c>
      <c r="B400" s="401" t="s">
        <v>781</v>
      </c>
      <c r="C400" s="238"/>
      <c r="D400" s="44">
        <v>48.3</v>
      </c>
      <c r="E400" s="54">
        <v>1</v>
      </c>
      <c r="F400" s="64" t="s">
        <v>1570</v>
      </c>
      <c r="G400" s="33"/>
      <c r="H400" s="123">
        <v>40299</v>
      </c>
    </row>
    <row r="401" spans="1:8" ht="22.5" customHeight="1">
      <c r="A401" s="122">
        <v>368</v>
      </c>
      <c r="B401" s="401" t="s">
        <v>783</v>
      </c>
      <c r="C401" s="238"/>
      <c r="D401" s="44">
        <v>99.4</v>
      </c>
      <c r="E401" s="54">
        <v>3</v>
      </c>
      <c r="F401" s="64" t="s">
        <v>1572</v>
      </c>
      <c r="G401" s="33"/>
      <c r="H401" s="123">
        <v>40299</v>
      </c>
    </row>
    <row r="402" spans="1:8" ht="22.5" customHeight="1">
      <c r="A402" s="122">
        <v>369</v>
      </c>
      <c r="B402" s="401" t="s">
        <v>785</v>
      </c>
      <c r="C402" s="238"/>
      <c r="D402" s="44">
        <v>73</v>
      </c>
      <c r="E402" s="54">
        <v>2</v>
      </c>
      <c r="F402" s="64" t="s">
        <v>1573</v>
      </c>
      <c r="G402" s="33"/>
      <c r="H402" s="123">
        <v>40299</v>
      </c>
    </row>
    <row r="403" spans="1:8" ht="22.5" customHeight="1">
      <c r="A403" s="122">
        <v>370</v>
      </c>
      <c r="B403" s="401" t="s">
        <v>786</v>
      </c>
      <c r="C403" s="238"/>
      <c r="D403" s="44">
        <v>75.5</v>
      </c>
      <c r="E403" s="54">
        <v>2</v>
      </c>
      <c r="F403" s="64" t="s">
        <v>1574</v>
      </c>
      <c r="G403" s="33"/>
      <c r="H403" s="123">
        <v>40299</v>
      </c>
    </row>
    <row r="404" spans="1:8" ht="12" customHeight="1">
      <c r="A404" s="122">
        <v>371</v>
      </c>
      <c r="B404" s="401" t="s">
        <v>788</v>
      </c>
      <c r="C404" s="238"/>
      <c r="D404" s="44">
        <v>50.8</v>
      </c>
      <c r="E404" s="54">
        <v>1</v>
      </c>
      <c r="F404" s="64" t="s">
        <v>1571</v>
      </c>
      <c r="G404" s="33"/>
      <c r="H404" s="123">
        <v>40299</v>
      </c>
    </row>
    <row r="405" spans="1:8" ht="22.5" customHeight="1">
      <c r="A405" s="122">
        <v>372</v>
      </c>
      <c r="B405" s="402" t="s">
        <v>790</v>
      </c>
      <c r="C405" s="244"/>
      <c r="D405" s="44">
        <v>29.2</v>
      </c>
      <c r="E405" s="52">
        <v>1</v>
      </c>
      <c r="F405" s="64" t="s">
        <v>1575</v>
      </c>
      <c r="G405" s="33"/>
      <c r="H405" s="123">
        <v>40299</v>
      </c>
    </row>
    <row r="406" spans="1:8" ht="22.5" customHeight="1">
      <c r="A406" s="122">
        <v>373</v>
      </c>
      <c r="B406" s="403" t="s">
        <v>792</v>
      </c>
      <c r="C406" s="367"/>
      <c r="D406" s="42">
        <v>126.8</v>
      </c>
      <c r="E406" s="16">
        <v>4</v>
      </c>
      <c r="F406" s="64" t="s">
        <v>1576</v>
      </c>
      <c r="G406" s="33"/>
      <c r="H406" s="123">
        <v>40299</v>
      </c>
    </row>
    <row r="407" spans="1:8" ht="22.5" customHeight="1">
      <c r="A407" s="122">
        <v>374</v>
      </c>
      <c r="B407" s="403" t="s">
        <v>794</v>
      </c>
      <c r="C407" s="367"/>
      <c r="D407" s="42">
        <v>123.3</v>
      </c>
      <c r="E407" s="16">
        <v>4</v>
      </c>
      <c r="F407" s="64" t="s">
        <v>1577</v>
      </c>
      <c r="G407" s="33"/>
      <c r="H407" s="123">
        <v>40299</v>
      </c>
    </row>
    <row r="408" spans="1:8" ht="12" customHeight="1">
      <c r="A408" s="122">
        <v>375</v>
      </c>
      <c r="B408" s="403" t="s">
        <v>796</v>
      </c>
      <c r="C408" s="367"/>
      <c r="D408" s="42">
        <v>854.4</v>
      </c>
      <c r="E408" s="16">
        <v>18</v>
      </c>
      <c r="F408" s="64" t="s">
        <v>1578</v>
      </c>
      <c r="G408" s="33"/>
      <c r="H408" s="123">
        <v>40299</v>
      </c>
    </row>
    <row r="409" spans="1:8" ht="12" customHeight="1">
      <c r="A409" s="122">
        <v>376</v>
      </c>
      <c r="B409" s="403" t="s">
        <v>798</v>
      </c>
      <c r="C409" s="367"/>
      <c r="D409" s="42">
        <v>858.9</v>
      </c>
      <c r="E409" s="16">
        <v>18</v>
      </c>
      <c r="F409" s="64" t="s">
        <v>1579</v>
      </c>
      <c r="G409" s="33"/>
      <c r="H409" s="123">
        <v>40299</v>
      </c>
    </row>
    <row r="410" spans="1:8" ht="12" customHeight="1">
      <c r="A410" s="122">
        <v>377</v>
      </c>
      <c r="B410" s="403" t="s">
        <v>800</v>
      </c>
      <c r="C410" s="367"/>
      <c r="D410" s="42">
        <v>851.9</v>
      </c>
      <c r="E410" s="16">
        <v>18</v>
      </c>
      <c r="F410" s="64" t="s">
        <v>1580</v>
      </c>
      <c r="G410" s="33"/>
      <c r="H410" s="123">
        <v>40299</v>
      </c>
    </row>
    <row r="411" spans="1:8" ht="12" customHeight="1">
      <c r="A411" s="122">
        <v>378</v>
      </c>
      <c r="B411" s="403" t="s">
        <v>802</v>
      </c>
      <c r="C411" s="367"/>
      <c r="D411" s="42">
        <v>856.3</v>
      </c>
      <c r="E411" s="16">
        <v>18</v>
      </c>
      <c r="F411" s="64" t="s">
        <v>1581</v>
      </c>
      <c r="G411" s="33"/>
      <c r="H411" s="123">
        <v>40299</v>
      </c>
    </row>
    <row r="412" spans="1:8" ht="23.25" customHeight="1">
      <c r="A412" s="122">
        <v>379</v>
      </c>
      <c r="B412" s="403" t="s">
        <v>804</v>
      </c>
      <c r="C412" s="367"/>
      <c r="D412" s="43">
        <v>135.8</v>
      </c>
      <c r="E412" s="16">
        <v>2</v>
      </c>
      <c r="F412" s="64" t="s">
        <v>1582</v>
      </c>
      <c r="G412" s="33"/>
      <c r="H412" s="123">
        <v>40299</v>
      </c>
    </row>
    <row r="413" spans="1:8" ht="23.25" customHeight="1">
      <c r="A413" s="122">
        <v>380</v>
      </c>
      <c r="B413" s="403" t="s">
        <v>805</v>
      </c>
      <c r="C413" s="367"/>
      <c r="D413" s="42">
        <v>135.7</v>
      </c>
      <c r="E413" s="16">
        <v>2</v>
      </c>
      <c r="F413" s="64" t="s">
        <v>1583</v>
      </c>
      <c r="G413" s="33"/>
      <c r="H413" s="123">
        <v>40299</v>
      </c>
    </row>
    <row r="414" spans="1:8" ht="14.25" customHeight="1">
      <c r="A414" s="122"/>
      <c r="B414" s="404" t="s">
        <v>1269</v>
      </c>
      <c r="C414" s="367"/>
      <c r="D414" s="37">
        <f>SUM(D387:D413)-135.3-77.6</f>
        <v>5650.2699999999995</v>
      </c>
      <c r="E414" s="37">
        <f>SUM(E387:E413)-4</f>
        <v>120</v>
      </c>
      <c r="F414" s="33"/>
      <c r="G414" s="33"/>
      <c r="H414" s="123"/>
    </row>
    <row r="415" spans="1:8" ht="13.5" customHeight="1">
      <c r="A415" s="122"/>
      <c r="B415" s="79" t="s">
        <v>808</v>
      </c>
      <c r="C415" s="79"/>
      <c r="D415" s="79"/>
      <c r="E415" s="79"/>
      <c r="F415" s="79"/>
      <c r="G415" s="79"/>
      <c r="H415" s="405"/>
    </row>
    <row r="416" spans="1:8" ht="23.25" customHeight="1">
      <c r="A416" s="122">
        <v>381</v>
      </c>
      <c r="B416" s="403" t="s">
        <v>1759</v>
      </c>
      <c r="C416" s="367"/>
      <c r="D416" s="45">
        <v>18</v>
      </c>
      <c r="E416" s="16">
        <v>1</v>
      </c>
      <c r="F416" s="64" t="s">
        <v>1584</v>
      </c>
      <c r="G416" s="33"/>
      <c r="H416" s="123">
        <v>40299</v>
      </c>
    </row>
    <row r="417" spans="1:8" ht="24.75" customHeight="1">
      <c r="A417" s="122">
        <v>382</v>
      </c>
      <c r="B417" s="403" t="s">
        <v>1758</v>
      </c>
      <c r="C417" s="367"/>
      <c r="D417" s="45">
        <v>376.4</v>
      </c>
      <c r="E417" s="16">
        <v>8</v>
      </c>
      <c r="F417" s="64" t="s">
        <v>1586</v>
      </c>
      <c r="G417" s="33"/>
      <c r="H417" s="123">
        <v>40299</v>
      </c>
    </row>
    <row r="418" spans="1:8" ht="24.75" customHeight="1">
      <c r="A418" s="122">
        <v>383</v>
      </c>
      <c r="B418" s="403" t="s">
        <v>814</v>
      </c>
      <c r="C418" s="367"/>
      <c r="D418" s="45">
        <v>130</v>
      </c>
      <c r="E418" s="16">
        <v>2</v>
      </c>
      <c r="F418" s="64" t="s">
        <v>1587</v>
      </c>
      <c r="G418" s="33"/>
      <c r="H418" s="123">
        <v>40299</v>
      </c>
    </row>
    <row r="419" spans="1:8" ht="24.75" customHeight="1">
      <c r="A419" s="122">
        <v>384</v>
      </c>
      <c r="B419" s="403" t="s">
        <v>816</v>
      </c>
      <c r="C419" s="367"/>
      <c r="D419" s="45">
        <v>371.3</v>
      </c>
      <c r="E419" s="16">
        <v>8</v>
      </c>
      <c r="F419" s="64" t="s">
        <v>1588</v>
      </c>
      <c r="G419" s="33"/>
      <c r="H419" s="123">
        <v>40299</v>
      </c>
    </row>
    <row r="420" spans="1:8" ht="24.75" customHeight="1">
      <c r="A420" s="122">
        <v>385</v>
      </c>
      <c r="B420" s="403" t="s">
        <v>818</v>
      </c>
      <c r="C420" s="367"/>
      <c r="D420" s="45">
        <v>175</v>
      </c>
      <c r="E420" s="16">
        <v>2</v>
      </c>
      <c r="F420" s="64" t="s">
        <v>1589</v>
      </c>
      <c r="G420" s="33"/>
      <c r="H420" s="123">
        <v>40299</v>
      </c>
    </row>
    <row r="421" spans="1:8" ht="22.5" customHeight="1">
      <c r="A421" s="122">
        <v>386</v>
      </c>
      <c r="B421" s="403" t="s">
        <v>820</v>
      </c>
      <c r="C421" s="367"/>
      <c r="D421" s="45">
        <v>130.3</v>
      </c>
      <c r="E421" s="16">
        <v>2</v>
      </c>
      <c r="F421" s="64" t="s">
        <v>1590</v>
      </c>
      <c r="G421" s="33"/>
      <c r="H421" s="123">
        <v>40299</v>
      </c>
    </row>
    <row r="422" spans="1:8" ht="24" customHeight="1">
      <c r="A422" s="122">
        <v>387</v>
      </c>
      <c r="B422" s="403" t="s">
        <v>822</v>
      </c>
      <c r="C422" s="209"/>
      <c r="D422" s="46">
        <v>489.6</v>
      </c>
      <c r="E422" s="16">
        <v>6</v>
      </c>
      <c r="F422" s="64" t="s">
        <v>1591</v>
      </c>
      <c r="G422" s="33"/>
      <c r="H422" s="123">
        <v>40299</v>
      </c>
    </row>
    <row r="423" spans="1:8" ht="24" customHeight="1">
      <c r="A423" s="122">
        <v>388</v>
      </c>
      <c r="B423" s="403" t="s">
        <v>824</v>
      </c>
      <c r="C423" s="209"/>
      <c r="D423" s="47">
        <v>376.4</v>
      </c>
      <c r="E423" s="16">
        <v>8</v>
      </c>
      <c r="F423" s="64" t="s">
        <v>1592</v>
      </c>
      <c r="G423" s="33"/>
      <c r="H423" s="123">
        <v>40299</v>
      </c>
    </row>
    <row r="424" spans="1:8" ht="23.25" customHeight="1">
      <c r="A424" s="122">
        <v>389</v>
      </c>
      <c r="B424" s="403" t="s">
        <v>825</v>
      </c>
      <c r="C424" s="209"/>
      <c r="D424" s="47">
        <v>370</v>
      </c>
      <c r="E424" s="16">
        <v>8</v>
      </c>
      <c r="F424" s="64" t="s">
        <v>1593</v>
      </c>
      <c r="G424" s="33"/>
      <c r="H424" s="123">
        <v>40299</v>
      </c>
    </row>
    <row r="425" spans="1:8" ht="24" customHeight="1">
      <c r="A425" s="122">
        <v>390</v>
      </c>
      <c r="B425" s="403" t="s">
        <v>827</v>
      </c>
      <c r="C425" s="209"/>
      <c r="D425" s="47">
        <v>373</v>
      </c>
      <c r="E425" s="16">
        <v>8</v>
      </c>
      <c r="F425" s="64" t="s">
        <v>1594</v>
      </c>
      <c r="G425" s="33"/>
      <c r="H425" s="123">
        <v>40299</v>
      </c>
    </row>
    <row r="426" spans="1:8" ht="23.25" customHeight="1">
      <c r="A426" s="122">
        <v>391</v>
      </c>
      <c r="B426" s="403" t="s">
        <v>829</v>
      </c>
      <c r="C426" s="209"/>
      <c r="D426" s="47">
        <v>130</v>
      </c>
      <c r="E426" s="16">
        <v>2</v>
      </c>
      <c r="F426" s="64" t="s">
        <v>1595</v>
      </c>
      <c r="G426" s="33"/>
      <c r="H426" s="123">
        <v>40299</v>
      </c>
    </row>
    <row r="427" spans="1:8" ht="22.5" customHeight="1">
      <c r="A427" s="122">
        <v>392</v>
      </c>
      <c r="B427" s="403" t="s">
        <v>830</v>
      </c>
      <c r="C427" s="209"/>
      <c r="D427" s="47">
        <v>31.3</v>
      </c>
      <c r="E427" s="16">
        <v>1</v>
      </c>
      <c r="F427" s="64" t="s">
        <v>1625</v>
      </c>
      <c r="G427" s="33"/>
      <c r="H427" s="123">
        <v>40299</v>
      </c>
    </row>
    <row r="428" spans="1:8" ht="22.5" customHeight="1">
      <c r="A428" s="122">
        <v>393</v>
      </c>
      <c r="B428" s="403" t="s">
        <v>832</v>
      </c>
      <c r="C428" s="209"/>
      <c r="D428" s="47">
        <v>207.8</v>
      </c>
      <c r="E428" s="16">
        <v>6</v>
      </c>
      <c r="F428" s="64" t="s">
        <v>1626</v>
      </c>
      <c r="G428" s="33"/>
      <c r="H428" s="123">
        <v>40299</v>
      </c>
    </row>
    <row r="429" spans="1:8" ht="22.5" customHeight="1">
      <c r="A429" s="122">
        <v>394</v>
      </c>
      <c r="B429" s="403" t="s">
        <v>834</v>
      </c>
      <c r="C429" s="209"/>
      <c r="D429" s="47">
        <v>87.6</v>
      </c>
      <c r="E429" s="16">
        <v>3</v>
      </c>
      <c r="F429" s="64" t="s">
        <v>1627</v>
      </c>
      <c r="G429" s="33"/>
      <c r="H429" s="123">
        <v>40299</v>
      </c>
    </row>
    <row r="430" spans="1:8" ht="22.5" customHeight="1">
      <c r="A430" s="122">
        <v>395</v>
      </c>
      <c r="B430" s="403" t="s">
        <v>836</v>
      </c>
      <c r="C430" s="209"/>
      <c r="D430" s="47">
        <v>123.5</v>
      </c>
      <c r="E430" s="16">
        <v>2</v>
      </c>
      <c r="F430" s="64" t="s">
        <v>1628</v>
      </c>
      <c r="G430" s="33"/>
      <c r="H430" s="123">
        <v>40299</v>
      </c>
    </row>
    <row r="431" spans="1:8" ht="22.5" customHeight="1">
      <c r="A431" s="122">
        <v>396</v>
      </c>
      <c r="B431" s="403" t="s">
        <v>838</v>
      </c>
      <c r="C431" s="209"/>
      <c r="D431" s="47">
        <v>179.1</v>
      </c>
      <c r="E431" s="16">
        <v>2</v>
      </c>
      <c r="F431" s="64" t="s">
        <v>1603</v>
      </c>
      <c r="G431" s="33"/>
      <c r="H431" s="123">
        <v>40299</v>
      </c>
    </row>
    <row r="432" spans="1:8" ht="22.5" customHeight="1">
      <c r="A432" s="122">
        <v>397</v>
      </c>
      <c r="B432" s="403" t="s">
        <v>840</v>
      </c>
      <c r="C432" s="209"/>
      <c r="D432" s="47">
        <v>115</v>
      </c>
      <c r="E432" s="16">
        <v>3</v>
      </c>
      <c r="F432" s="64" t="s">
        <v>1604</v>
      </c>
      <c r="G432" s="33"/>
      <c r="H432" s="123">
        <v>40299</v>
      </c>
    </row>
    <row r="433" spans="1:8" ht="22.5" customHeight="1">
      <c r="A433" s="122">
        <v>398</v>
      </c>
      <c r="B433" s="403" t="s">
        <v>842</v>
      </c>
      <c r="C433" s="209"/>
      <c r="D433" s="47">
        <v>404.2</v>
      </c>
      <c r="E433" s="16">
        <v>8</v>
      </c>
      <c r="F433" s="64" t="s">
        <v>1605</v>
      </c>
      <c r="G433" s="33"/>
      <c r="H433" s="123">
        <v>40299</v>
      </c>
    </row>
    <row r="434" spans="1:8" ht="22.5" customHeight="1">
      <c r="A434" s="122">
        <v>399</v>
      </c>
      <c r="B434" s="403" t="s">
        <v>844</v>
      </c>
      <c r="C434" s="209"/>
      <c r="D434" s="47">
        <v>94.9</v>
      </c>
      <c r="E434" s="16">
        <v>4</v>
      </c>
      <c r="F434" s="64" t="s">
        <v>1606</v>
      </c>
      <c r="G434" s="33"/>
      <c r="H434" s="123">
        <v>40299</v>
      </c>
    </row>
    <row r="435" spans="1:8" ht="22.5" customHeight="1">
      <c r="A435" s="122">
        <v>400</v>
      </c>
      <c r="B435" s="403" t="s">
        <v>846</v>
      </c>
      <c r="C435" s="209"/>
      <c r="D435" s="47">
        <v>378.1</v>
      </c>
      <c r="E435" s="16">
        <v>8</v>
      </c>
      <c r="F435" s="64" t="s">
        <v>1607</v>
      </c>
      <c r="G435" s="33"/>
      <c r="H435" s="123">
        <v>40299</v>
      </c>
    </row>
    <row r="436" spans="1:8" ht="22.5" customHeight="1">
      <c r="A436" s="122">
        <v>401</v>
      </c>
      <c r="B436" s="403" t="s">
        <v>848</v>
      </c>
      <c r="C436" s="209"/>
      <c r="D436" s="47">
        <v>66</v>
      </c>
      <c r="E436" s="16">
        <v>2</v>
      </c>
      <c r="F436" s="64" t="s">
        <v>1608</v>
      </c>
      <c r="G436" s="33"/>
      <c r="H436" s="123">
        <v>40299</v>
      </c>
    </row>
    <row r="437" spans="1:8" ht="22.5" customHeight="1">
      <c r="A437" s="122">
        <v>402</v>
      </c>
      <c r="B437" s="403" t="s">
        <v>849</v>
      </c>
      <c r="C437" s="209"/>
      <c r="D437" s="47">
        <v>93.4</v>
      </c>
      <c r="E437" s="16">
        <v>4</v>
      </c>
      <c r="F437" s="64" t="s">
        <v>1609</v>
      </c>
      <c r="G437" s="33"/>
      <c r="H437" s="123">
        <v>40299</v>
      </c>
    </row>
    <row r="438" spans="1:8" ht="22.5" customHeight="1">
      <c r="A438" s="122">
        <v>403</v>
      </c>
      <c r="B438" s="403" t="s">
        <v>851</v>
      </c>
      <c r="C438" s="209"/>
      <c r="D438" s="47">
        <v>402.4</v>
      </c>
      <c r="E438" s="16">
        <v>8</v>
      </c>
      <c r="F438" s="64" t="s">
        <v>1610</v>
      </c>
      <c r="G438" s="33"/>
      <c r="H438" s="123">
        <v>40299</v>
      </c>
    </row>
    <row r="439" spans="1:8" ht="12.75" customHeight="1">
      <c r="A439" s="122">
        <v>404</v>
      </c>
      <c r="B439" s="403" t="s">
        <v>853</v>
      </c>
      <c r="C439" s="209"/>
      <c r="D439" s="47">
        <v>2826.3</v>
      </c>
      <c r="E439" s="16">
        <v>60</v>
      </c>
      <c r="F439" s="33" t="s">
        <v>1596</v>
      </c>
      <c r="G439" s="33"/>
      <c r="H439" s="123">
        <v>40299</v>
      </c>
    </row>
    <row r="440" spans="1:8" ht="22.5" customHeight="1">
      <c r="A440" s="122">
        <v>405</v>
      </c>
      <c r="B440" s="403" t="s">
        <v>857</v>
      </c>
      <c r="C440" s="209"/>
      <c r="D440" s="47">
        <v>396.01</v>
      </c>
      <c r="E440" s="16">
        <v>8</v>
      </c>
      <c r="F440" s="64" t="s">
        <v>1611</v>
      </c>
      <c r="G440" s="33"/>
      <c r="H440" s="123">
        <v>40299</v>
      </c>
    </row>
    <row r="441" spans="1:8" ht="22.5" customHeight="1">
      <c r="A441" s="122">
        <v>406</v>
      </c>
      <c r="B441" s="403" t="s">
        <v>859</v>
      </c>
      <c r="C441" s="209"/>
      <c r="D441" s="47">
        <v>86</v>
      </c>
      <c r="E441" s="16">
        <v>3</v>
      </c>
      <c r="F441" s="64" t="s">
        <v>1612</v>
      </c>
      <c r="G441" s="33"/>
      <c r="H441" s="123">
        <v>40299</v>
      </c>
    </row>
    <row r="442" spans="1:8" ht="22.5" customHeight="1">
      <c r="A442" s="122">
        <v>407</v>
      </c>
      <c r="B442" s="403" t="s">
        <v>860</v>
      </c>
      <c r="C442" s="209"/>
      <c r="D442" s="47">
        <v>72</v>
      </c>
      <c r="E442" s="16">
        <v>3</v>
      </c>
      <c r="F442" s="64" t="s">
        <v>1613</v>
      </c>
      <c r="G442" s="33"/>
      <c r="H442" s="123">
        <v>40299</v>
      </c>
    </row>
    <row r="443" spans="1:8" ht="14.25" customHeight="1">
      <c r="A443" s="122">
        <v>408</v>
      </c>
      <c r="B443" s="403" t="s">
        <v>861</v>
      </c>
      <c r="C443" s="209"/>
      <c r="D443" s="47">
        <v>4384.1</v>
      </c>
      <c r="E443" s="16">
        <v>80</v>
      </c>
      <c r="F443" s="33" t="s">
        <v>1597</v>
      </c>
      <c r="G443" s="33"/>
      <c r="H443" s="123">
        <v>40299</v>
      </c>
    </row>
    <row r="444" spans="1:8" ht="15" customHeight="1">
      <c r="A444" s="122">
        <v>409</v>
      </c>
      <c r="B444" s="403" t="s">
        <v>865</v>
      </c>
      <c r="C444" s="209"/>
      <c r="D444" s="47">
        <v>5451</v>
      </c>
      <c r="E444" s="16">
        <v>100</v>
      </c>
      <c r="F444" s="64" t="s">
        <v>1598</v>
      </c>
      <c r="G444" s="33"/>
      <c r="H444" s="123">
        <v>40299</v>
      </c>
    </row>
    <row r="445" spans="1:8" ht="22.5" customHeight="1">
      <c r="A445" s="122">
        <v>410</v>
      </c>
      <c r="B445" s="403" t="s">
        <v>869</v>
      </c>
      <c r="C445" s="209"/>
      <c r="D445" s="47">
        <v>186.7</v>
      </c>
      <c r="E445" s="16">
        <v>2</v>
      </c>
      <c r="F445" s="64" t="s">
        <v>1599</v>
      </c>
      <c r="G445" s="33"/>
      <c r="H445" s="123">
        <v>40299</v>
      </c>
    </row>
    <row r="446" spans="1:8" ht="22.5" customHeight="1">
      <c r="A446" s="122">
        <v>411</v>
      </c>
      <c r="B446" s="403" t="s">
        <v>871</v>
      </c>
      <c r="C446" s="209"/>
      <c r="D446" s="47">
        <v>176.7</v>
      </c>
      <c r="E446" s="16">
        <v>2</v>
      </c>
      <c r="F446" s="64" t="s">
        <v>1600</v>
      </c>
      <c r="G446" s="33"/>
      <c r="H446" s="123">
        <v>40299</v>
      </c>
    </row>
    <row r="447" spans="1:8" ht="14.25" customHeight="1">
      <c r="A447" s="122">
        <v>412</v>
      </c>
      <c r="B447" s="403" t="s">
        <v>873</v>
      </c>
      <c r="C447" s="209"/>
      <c r="D447" s="46">
        <v>783</v>
      </c>
      <c r="E447" s="16">
        <v>16</v>
      </c>
      <c r="F447" s="64" t="s">
        <v>1601</v>
      </c>
      <c r="G447" s="33"/>
      <c r="H447" s="123">
        <v>40299</v>
      </c>
    </row>
    <row r="448" spans="1:8" ht="22.5" customHeight="1">
      <c r="A448" s="122">
        <v>413</v>
      </c>
      <c r="B448" s="403" t="s">
        <v>875</v>
      </c>
      <c r="C448" s="209"/>
      <c r="D448" s="47">
        <v>178.7</v>
      </c>
      <c r="E448" s="16">
        <v>2</v>
      </c>
      <c r="F448" s="64" t="s">
        <v>1602</v>
      </c>
      <c r="G448" s="33"/>
      <c r="H448" s="123">
        <v>40299</v>
      </c>
    </row>
    <row r="449" spans="1:8" ht="15" customHeight="1">
      <c r="A449" s="122">
        <v>414</v>
      </c>
      <c r="B449" s="403" t="s">
        <v>877</v>
      </c>
      <c r="C449" s="209"/>
      <c r="D449" s="47">
        <v>4304.4</v>
      </c>
      <c r="E449" s="16">
        <v>80</v>
      </c>
      <c r="F449" s="64" t="s">
        <v>1614</v>
      </c>
      <c r="G449" s="33"/>
      <c r="H449" s="123">
        <v>40299</v>
      </c>
    </row>
    <row r="450" spans="1:8" ht="22.5" customHeight="1">
      <c r="A450" s="122">
        <v>415</v>
      </c>
      <c r="B450" s="403" t="s">
        <v>881</v>
      </c>
      <c r="C450" s="209"/>
      <c r="D450" s="47">
        <v>71.1</v>
      </c>
      <c r="E450" s="16">
        <v>1</v>
      </c>
      <c r="F450" s="64" t="s">
        <v>1615</v>
      </c>
      <c r="G450" s="33"/>
      <c r="H450" s="123">
        <v>40299</v>
      </c>
    </row>
    <row r="451" spans="1:8" ht="22.5" customHeight="1">
      <c r="A451" s="122">
        <v>416</v>
      </c>
      <c r="B451" s="403" t="s">
        <v>883</v>
      </c>
      <c r="C451" s="209"/>
      <c r="D451" s="47">
        <v>69.3</v>
      </c>
      <c r="E451" s="16">
        <v>2</v>
      </c>
      <c r="F451" s="64" t="s">
        <v>1616</v>
      </c>
      <c r="G451" s="33"/>
      <c r="H451" s="123">
        <v>40299</v>
      </c>
    </row>
    <row r="452" spans="1:8" ht="22.5" customHeight="1">
      <c r="A452" s="122">
        <v>417</v>
      </c>
      <c r="B452" s="403" t="s">
        <v>885</v>
      </c>
      <c r="C452" s="209"/>
      <c r="D452" s="47">
        <v>77.3</v>
      </c>
      <c r="E452" s="16">
        <v>2</v>
      </c>
      <c r="F452" s="64" t="s">
        <v>1617</v>
      </c>
      <c r="G452" s="33"/>
      <c r="H452" s="123">
        <v>40299</v>
      </c>
    </row>
    <row r="453" spans="1:8" ht="22.5" customHeight="1">
      <c r="A453" s="122">
        <v>418</v>
      </c>
      <c r="B453" s="403" t="s">
        <v>887</v>
      </c>
      <c r="C453" s="209"/>
      <c r="D453" s="47">
        <v>56.5</v>
      </c>
      <c r="E453" s="16">
        <v>2</v>
      </c>
      <c r="F453" s="64" t="s">
        <v>1618</v>
      </c>
      <c r="G453" s="33"/>
      <c r="H453" s="123">
        <v>40299</v>
      </c>
    </row>
    <row r="454" spans="1:8" ht="22.5" customHeight="1">
      <c r="A454" s="122">
        <v>419</v>
      </c>
      <c r="B454" s="403" t="s">
        <v>889</v>
      </c>
      <c r="C454" s="209"/>
      <c r="D454" s="47">
        <v>62.7</v>
      </c>
      <c r="E454" s="16">
        <v>2</v>
      </c>
      <c r="F454" s="64" t="s">
        <v>1619</v>
      </c>
      <c r="G454" s="33"/>
      <c r="H454" s="123">
        <v>40299</v>
      </c>
    </row>
    <row r="455" spans="1:8" ht="22.5" customHeight="1">
      <c r="A455" s="122">
        <v>420</v>
      </c>
      <c r="B455" s="403" t="s">
        <v>891</v>
      </c>
      <c r="C455" s="209"/>
      <c r="D455" s="47">
        <v>56</v>
      </c>
      <c r="E455" s="16">
        <v>2</v>
      </c>
      <c r="F455" s="64" t="s">
        <v>1620</v>
      </c>
      <c r="G455" s="33"/>
      <c r="H455" s="123">
        <v>40299</v>
      </c>
    </row>
    <row r="456" spans="1:8" ht="26.25" customHeight="1">
      <c r="A456" s="122">
        <v>421</v>
      </c>
      <c r="B456" s="403" t="s">
        <v>892</v>
      </c>
      <c r="C456" s="209"/>
      <c r="D456" s="47">
        <v>980.7</v>
      </c>
      <c r="E456" s="16">
        <v>24</v>
      </c>
      <c r="F456" s="33"/>
      <c r="G456" s="33" t="s">
        <v>1621</v>
      </c>
      <c r="H456" s="123">
        <v>40299</v>
      </c>
    </row>
    <row r="457" spans="1:8" ht="25.5" customHeight="1">
      <c r="A457" s="122">
        <v>422</v>
      </c>
      <c r="B457" s="403" t="s">
        <v>895</v>
      </c>
      <c r="C457" s="209"/>
      <c r="D457" s="47">
        <v>3231.9</v>
      </c>
      <c r="E457" s="16">
        <v>60</v>
      </c>
      <c r="F457" s="33"/>
      <c r="G457" s="33" t="s">
        <v>1621</v>
      </c>
      <c r="H457" s="123">
        <v>40299</v>
      </c>
    </row>
    <row r="458" spans="1:8" ht="24.75" customHeight="1">
      <c r="A458" s="122">
        <v>423</v>
      </c>
      <c r="B458" s="403" t="s">
        <v>899</v>
      </c>
      <c r="C458" s="209"/>
      <c r="D458" s="47">
        <v>2177.4</v>
      </c>
      <c r="E458" s="16">
        <v>40</v>
      </c>
      <c r="F458" s="33"/>
      <c r="G458" s="33" t="s">
        <v>1621</v>
      </c>
      <c r="H458" s="123">
        <v>40299</v>
      </c>
    </row>
    <row r="459" spans="1:8" ht="26.25" customHeight="1">
      <c r="A459" s="122">
        <v>424</v>
      </c>
      <c r="B459" s="403" t="s">
        <v>901</v>
      </c>
      <c r="C459" s="209"/>
      <c r="D459" s="47">
        <v>2211.6</v>
      </c>
      <c r="E459" s="16">
        <v>27</v>
      </c>
      <c r="F459" s="33"/>
      <c r="G459" s="33" t="s">
        <v>1621</v>
      </c>
      <c r="H459" s="123">
        <v>40299</v>
      </c>
    </row>
    <row r="460" spans="1:8" ht="23.25" customHeight="1">
      <c r="A460" s="122">
        <v>425</v>
      </c>
      <c r="B460" s="403" t="s">
        <v>903</v>
      </c>
      <c r="C460" s="209"/>
      <c r="D460" s="47">
        <v>961.1</v>
      </c>
      <c r="E460" s="16">
        <v>24</v>
      </c>
      <c r="F460" s="64" t="s">
        <v>1622</v>
      </c>
      <c r="G460" s="33"/>
      <c r="H460" s="123">
        <v>40299</v>
      </c>
    </row>
    <row r="461" spans="1:8" ht="27" customHeight="1">
      <c r="A461" s="122">
        <v>426</v>
      </c>
      <c r="B461" s="403" t="s">
        <v>905</v>
      </c>
      <c r="C461" s="209"/>
      <c r="D461" s="47">
        <v>960.5</v>
      </c>
      <c r="E461" s="16">
        <v>24</v>
      </c>
      <c r="F461" s="33"/>
      <c r="G461" s="33" t="s">
        <v>1621</v>
      </c>
      <c r="H461" s="123">
        <v>40299</v>
      </c>
    </row>
    <row r="462" spans="1:8" ht="26.25" customHeight="1">
      <c r="A462" s="122">
        <v>427</v>
      </c>
      <c r="B462" s="403" t="s">
        <v>907</v>
      </c>
      <c r="C462" s="209"/>
      <c r="D462" s="47">
        <v>1107.1</v>
      </c>
      <c r="E462" s="16">
        <v>24</v>
      </c>
      <c r="F462" s="33"/>
      <c r="G462" s="33" t="s">
        <v>1621</v>
      </c>
      <c r="H462" s="123">
        <v>40299</v>
      </c>
    </row>
    <row r="463" spans="1:8" ht="27" customHeight="1">
      <c r="A463" s="122">
        <v>428</v>
      </c>
      <c r="B463" s="403" t="s">
        <v>909</v>
      </c>
      <c r="C463" s="209"/>
      <c r="D463" s="47">
        <v>1129.1</v>
      </c>
      <c r="E463" s="16">
        <v>24</v>
      </c>
      <c r="F463" s="33"/>
      <c r="G463" s="33" t="s">
        <v>1621</v>
      </c>
      <c r="H463" s="123">
        <v>40299</v>
      </c>
    </row>
    <row r="464" spans="1:8" ht="26.25" customHeight="1">
      <c r="A464" s="122">
        <v>429</v>
      </c>
      <c r="B464" s="403" t="s">
        <v>911</v>
      </c>
      <c r="C464" s="209"/>
      <c r="D464" s="47">
        <v>1131.6</v>
      </c>
      <c r="E464" s="16">
        <v>24</v>
      </c>
      <c r="F464" s="33"/>
      <c r="G464" s="33" t="s">
        <v>1621</v>
      </c>
      <c r="H464" s="123">
        <v>40299</v>
      </c>
    </row>
    <row r="465" spans="1:8" ht="24.75" customHeight="1">
      <c r="A465" s="122">
        <v>430</v>
      </c>
      <c r="B465" s="403" t="s">
        <v>913</v>
      </c>
      <c r="C465" s="209"/>
      <c r="D465" s="47">
        <v>983.4</v>
      </c>
      <c r="E465" s="16">
        <v>24</v>
      </c>
      <c r="F465" s="33"/>
      <c r="G465" s="33" t="s">
        <v>1621</v>
      </c>
      <c r="H465" s="123">
        <v>40299</v>
      </c>
    </row>
    <row r="466" spans="1:8" ht="26.25" customHeight="1">
      <c r="A466" s="122">
        <v>431</v>
      </c>
      <c r="B466" s="403" t="s">
        <v>915</v>
      </c>
      <c r="C466" s="209"/>
      <c r="D466" s="47">
        <v>970.6</v>
      </c>
      <c r="E466" s="16">
        <v>24</v>
      </c>
      <c r="F466" s="33"/>
      <c r="G466" s="33" t="s">
        <v>1621</v>
      </c>
      <c r="H466" s="123">
        <v>40299</v>
      </c>
    </row>
    <row r="467" spans="1:8" ht="24.75" customHeight="1">
      <c r="A467" s="122">
        <v>432</v>
      </c>
      <c r="B467" s="403" t="s">
        <v>917</v>
      </c>
      <c r="C467" s="209"/>
      <c r="D467" s="47">
        <v>970.1</v>
      </c>
      <c r="E467" s="16">
        <v>24</v>
      </c>
      <c r="F467" s="33"/>
      <c r="G467" s="33" t="s">
        <v>1621</v>
      </c>
      <c r="H467" s="123">
        <v>40299</v>
      </c>
    </row>
    <row r="468" spans="1:8" ht="26.25" customHeight="1">
      <c r="A468" s="122">
        <v>433</v>
      </c>
      <c r="B468" s="403" t="s">
        <v>918</v>
      </c>
      <c r="C468" s="209"/>
      <c r="D468" s="47">
        <v>956.7</v>
      </c>
      <c r="E468" s="16">
        <v>24</v>
      </c>
      <c r="F468" s="33"/>
      <c r="G468" s="33" t="s">
        <v>1621</v>
      </c>
      <c r="H468" s="123">
        <v>40299</v>
      </c>
    </row>
    <row r="469" spans="1:8" ht="22.5" customHeight="1">
      <c r="A469" s="122">
        <v>434</v>
      </c>
      <c r="B469" s="403" t="s">
        <v>920</v>
      </c>
      <c r="C469" s="209"/>
      <c r="D469" s="47">
        <v>977.1</v>
      </c>
      <c r="E469" s="16">
        <v>24</v>
      </c>
      <c r="F469" s="64" t="s">
        <v>1623</v>
      </c>
      <c r="G469" s="33"/>
      <c r="H469" s="123">
        <v>40299</v>
      </c>
    </row>
    <row r="470" spans="1:8" ht="12" customHeight="1">
      <c r="A470" s="122">
        <v>435</v>
      </c>
      <c r="B470" s="403" t="s">
        <v>922</v>
      </c>
      <c r="C470" s="209"/>
      <c r="D470" s="47">
        <v>223.5</v>
      </c>
      <c r="E470" s="16">
        <v>4</v>
      </c>
      <c r="F470" s="64" t="s">
        <v>1624</v>
      </c>
      <c r="G470" s="33"/>
      <c r="H470" s="123">
        <v>40299</v>
      </c>
    </row>
    <row r="471" spans="1:8" ht="24.75" customHeight="1">
      <c r="A471" s="122">
        <v>436</v>
      </c>
      <c r="B471" s="403" t="s">
        <v>924</v>
      </c>
      <c r="C471" s="209"/>
      <c r="D471" s="47">
        <v>1719.5</v>
      </c>
      <c r="E471" s="16">
        <v>36</v>
      </c>
      <c r="F471" s="64" t="s">
        <v>1629</v>
      </c>
      <c r="G471" s="33"/>
      <c r="H471" s="123">
        <v>40299</v>
      </c>
    </row>
    <row r="472" spans="1:8" ht="23.25" customHeight="1">
      <c r="A472" s="122">
        <v>437</v>
      </c>
      <c r="B472" s="403" t="s">
        <v>926</v>
      </c>
      <c r="C472" s="209"/>
      <c r="D472" s="47">
        <v>1437.6</v>
      </c>
      <c r="E472" s="16">
        <v>27</v>
      </c>
      <c r="F472" s="64" t="s">
        <v>1630</v>
      </c>
      <c r="G472" s="33"/>
      <c r="H472" s="123">
        <v>40299</v>
      </c>
    </row>
    <row r="473" spans="1:8" ht="23.25" customHeight="1">
      <c r="A473" s="122">
        <v>438</v>
      </c>
      <c r="B473" s="403" t="s">
        <v>931</v>
      </c>
      <c r="C473" s="367"/>
      <c r="D473" s="45">
        <v>148.6</v>
      </c>
      <c r="E473" s="16">
        <v>3</v>
      </c>
      <c r="F473" s="64" t="s">
        <v>1632</v>
      </c>
      <c r="G473" s="33"/>
      <c r="H473" s="123">
        <v>40299</v>
      </c>
    </row>
    <row r="474" spans="1:8" ht="21.75" customHeight="1">
      <c r="A474" s="122">
        <v>439</v>
      </c>
      <c r="B474" s="403" t="s">
        <v>933</v>
      </c>
      <c r="C474" s="367"/>
      <c r="D474" s="45">
        <v>44.1</v>
      </c>
      <c r="E474" s="16">
        <v>1</v>
      </c>
      <c r="F474" s="64" t="s">
        <v>1633</v>
      </c>
      <c r="G474" s="33"/>
      <c r="H474" s="123">
        <v>40299</v>
      </c>
    </row>
    <row r="475" spans="1:8" ht="22.5" customHeight="1">
      <c r="A475" s="122">
        <v>440</v>
      </c>
      <c r="B475" s="403" t="s">
        <v>935</v>
      </c>
      <c r="C475" s="367"/>
      <c r="D475" s="45">
        <v>65.7</v>
      </c>
      <c r="E475" s="16">
        <v>1</v>
      </c>
      <c r="F475" s="64" t="s">
        <v>1634</v>
      </c>
      <c r="G475" s="33"/>
      <c r="H475" s="123">
        <v>40299</v>
      </c>
    </row>
    <row r="476" spans="1:8" ht="15" customHeight="1">
      <c r="A476" s="122"/>
      <c r="B476" s="404" t="s">
        <v>1269</v>
      </c>
      <c r="C476" s="367"/>
      <c r="D476" s="5">
        <f>SUM(D416:D475)</f>
        <v>46749.00999999998</v>
      </c>
      <c r="E476" s="5">
        <f>SUM(E416:E475)</f>
        <v>936</v>
      </c>
      <c r="F476" s="33"/>
      <c r="G476" s="33"/>
      <c r="H476" s="123"/>
    </row>
    <row r="477" spans="1:8" ht="13.5" customHeight="1">
      <c r="A477" s="122"/>
      <c r="B477" s="79" t="s">
        <v>940</v>
      </c>
      <c r="C477" s="79"/>
      <c r="D477" s="79"/>
      <c r="E477" s="79"/>
      <c r="F477" s="79"/>
      <c r="G477" s="79"/>
      <c r="H477" s="405"/>
    </row>
    <row r="478" spans="1:8" ht="22.5" customHeight="1">
      <c r="A478" s="122">
        <v>441</v>
      </c>
      <c r="B478" s="403" t="s">
        <v>941</v>
      </c>
      <c r="C478" s="367"/>
      <c r="D478" s="42">
        <v>610.6</v>
      </c>
      <c r="E478" s="16">
        <v>12</v>
      </c>
      <c r="F478" s="64" t="s">
        <v>1436</v>
      </c>
      <c r="G478" s="33"/>
      <c r="H478" s="123">
        <v>40299</v>
      </c>
    </row>
    <row r="479" spans="1:8" ht="25.5" customHeight="1">
      <c r="A479" s="122">
        <v>442</v>
      </c>
      <c r="B479" s="403" t="s">
        <v>943</v>
      </c>
      <c r="C479" s="367"/>
      <c r="D479" s="42">
        <v>315.9</v>
      </c>
      <c r="E479" s="16">
        <v>8</v>
      </c>
      <c r="F479" s="64" t="s">
        <v>1437</v>
      </c>
      <c r="G479" s="33"/>
      <c r="H479" s="123">
        <v>40299</v>
      </c>
    </row>
    <row r="480" spans="1:8" ht="24" customHeight="1">
      <c r="A480" s="122">
        <v>443</v>
      </c>
      <c r="B480" s="403" t="s">
        <v>945</v>
      </c>
      <c r="C480" s="367"/>
      <c r="D480" s="42">
        <v>565.7</v>
      </c>
      <c r="E480" s="16">
        <v>12</v>
      </c>
      <c r="F480" s="64" t="s">
        <v>1438</v>
      </c>
      <c r="G480" s="33"/>
      <c r="H480" s="123">
        <v>40299</v>
      </c>
    </row>
    <row r="481" spans="1:8" ht="23.25" customHeight="1">
      <c r="A481" s="122">
        <v>444</v>
      </c>
      <c r="B481" s="403" t="s">
        <v>947</v>
      </c>
      <c r="C481" s="367"/>
      <c r="D481" s="42">
        <v>834.2</v>
      </c>
      <c r="E481" s="16">
        <v>18</v>
      </c>
      <c r="F481" s="64" t="s">
        <v>1439</v>
      </c>
      <c r="G481" s="33"/>
      <c r="H481" s="123">
        <v>40299</v>
      </c>
    </row>
    <row r="482" spans="1:8" ht="22.5" customHeight="1">
      <c r="A482" s="122">
        <v>445</v>
      </c>
      <c r="B482" s="403" t="s">
        <v>949</v>
      </c>
      <c r="C482" s="367"/>
      <c r="D482" s="42">
        <v>845.1</v>
      </c>
      <c r="E482" s="16">
        <v>18</v>
      </c>
      <c r="F482" s="64" t="s">
        <v>1440</v>
      </c>
      <c r="G482" s="33"/>
      <c r="H482" s="123">
        <v>40299</v>
      </c>
    </row>
    <row r="483" spans="1:8" ht="22.5" customHeight="1">
      <c r="A483" s="122">
        <v>446</v>
      </c>
      <c r="B483" s="403" t="s">
        <v>951</v>
      </c>
      <c r="C483" s="367"/>
      <c r="D483" s="42">
        <v>830.1</v>
      </c>
      <c r="E483" s="16">
        <v>18</v>
      </c>
      <c r="F483" s="64" t="s">
        <v>1441</v>
      </c>
      <c r="G483" s="33"/>
      <c r="H483" s="123">
        <v>40299</v>
      </c>
    </row>
    <row r="484" spans="1:8" ht="23.25" customHeight="1">
      <c r="A484" s="122">
        <v>447</v>
      </c>
      <c r="B484" s="403" t="s">
        <v>953</v>
      </c>
      <c r="C484" s="367"/>
      <c r="D484" s="42">
        <v>833.8</v>
      </c>
      <c r="E484" s="16">
        <v>18</v>
      </c>
      <c r="F484" s="64" t="s">
        <v>1442</v>
      </c>
      <c r="G484" s="33"/>
      <c r="H484" s="123">
        <v>40299</v>
      </c>
    </row>
    <row r="485" spans="1:8" ht="12" customHeight="1">
      <c r="A485" s="122">
        <v>448</v>
      </c>
      <c r="B485" s="403" t="s">
        <v>955</v>
      </c>
      <c r="C485" s="367"/>
      <c r="D485" s="42">
        <v>49.1</v>
      </c>
      <c r="E485" s="16">
        <v>1</v>
      </c>
      <c r="F485" s="64" t="s">
        <v>1444</v>
      </c>
      <c r="G485" s="33"/>
      <c r="H485" s="123">
        <v>40299</v>
      </c>
    </row>
    <row r="486" spans="1:8" ht="12" customHeight="1">
      <c r="A486" s="122">
        <v>449</v>
      </c>
      <c r="B486" s="403" t="s">
        <v>957</v>
      </c>
      <c r="C486" s="367"/>
      <c r="D486" s="42">
        <v>50.6</v>
      </c>
      <c r="E486" s="16">
        <v>1</v>
      </c>
      <c r="F486" s="64" t="s">
        <v>1445</v>
      </c>
      <c r="G486" s="33"/>
      <c r="H486" s="123">
        <v>40299</v>
      </c>
    </row>
    <row r="487" spans="1:8" ht="12" customHeight="1">
      <c r="A487" s="122">
        <v>450</v>
      </c>
      <c r="B487" s="403" t="s">
        <v>959</v>
      </c>
      <c r="C487" s="367"/>
      <c r="D487" s="42">
        <v>165.28</v>
      </c>
      <c r="E487" s="16">
        <v>4</v>
      </c>
      <c r="F487" s="64" t="s">
        <v>1446</v>
      </c>
      <c r="G487" s="33"/>
      <c r="H487" s="123">
        <v>40299</v>
      </c>
    </row>
    <row r="488" spans="1:8" ht="12" customHeight="1">
      <c r="A488" s="122">
        <v>451</v>
      </c>
      <c r="B488" s="400" t="s">
        <v>961</v>
      </c>
      <c r="C488" s="240"/>
      <c r="D488" s="44">
        <v>91</v>
      </c>
      <c r="E488" s="55">
        <v>2</v>
      </c>
      <c r="F488" s="64" t="s">
        <v>1447</v>
      </c>
      <c r="G488" s="33"/>
      <c r="H488" s="123">
        <v>40299</v>
      </c>
    </row>
    <row r="489" spans="1:8" ht="12" customHeight="1">
      <c r="A489" s="122">
        <v>452</v>
      </c>
      <c r="B489" s="401" t="s">
        <v>962</v>
      </c>
      <c r="C489" s="238"/>
      <c r="D489" s="44">
        <v>116.6</v>
      </c>
      <c r="E489" s="54">
        <v>2</v>
      </c>
      <c r="F489" s="64" t="s">
        <v>1443</v>
      </c>
      <c r="G489" s="33"/>
      <c r="H489" s="123">
        <v>40299</v>
      </c>
    </row>
    <row r="490" spans="1:8" ht="12" customHeight="1">
      <c r="A490" s="122">
        <v>453</v>
      </c>
      <c r="B490" s="401" t="s">
        <v>964</v>
      </c>
      <c r="C490" s="238"/>
      <c r="D490" s="44">
        <v>101.06</v>
      </c>
      <c r="E490" s="54">
        <v>2</v>
      </c>
      <c r="F490" s="64" t="s">
        <v>1448</v>
      </c>
      <c r="G490" s="33"/>
      <c r="H490" s="123">
        <v>40299</v>
      </c>
    </row>
    <row r="491" spans="1:8" ht="12" customHeight="1">
      <c r="A491" s="122">
        <v>454</v>
      </c>
      <c r="B491" s="401" t="s">
        <v>966</v>
      </c>
      <c r="C491" s="238"/>
      <c r="D491" s="44">
        <v>64</v>
      </c>
      <c r="E491" s="54">
        <v>2</v>
      </c>
      <c r="F491" s="64" t="s">
        <v>1449</v>
      </c>
      <c r="G491" s="33"/>
      <c r="H491" s="123">
        <v>40299</v>
      </c>
    </row>
    <row r="492" spans="1:8" ht="12" customHeight="1">
      <c r="A492" s="122">
        <v>455</v>
      </c>
      <c r="B492" s="401" t="s">
        <v>967</v>
      </c>
      <c r="C492" s="238"/>
      <c r="D492" s="44">
        <v>56</v>
      </c>
      <c r="E492" s="54">
        <v>2</v>
      </c>
      <c r="F492" s="64" t="s">
        <v>1450</v>
      </c>
      <c r="G492" s="33"/>
      <c r="H492" s="123">
        <v>40299</v>
      </c>
    </row>
    <row r="493" spans="1:8" ht="12" customHeight="1">
      <c r="A493" s="122">
        <v>456</v>
      </c>
      <c r="B493" s="401" t="s">
        <v>968</v>
      </c>
      <c r="C493" s="238"/>
      <c r="D493" s="44">
        <v>96.95</v>
      </c>
      <c r="E493" s="54">
        <v>2</v>
      </c>
      <c r="F493" s="64" t="s">
        <v>1451</v>
      </c>
      <c r="G493" s="33"/>
      <c r="H493" s="123">
        <v>40299</v>
      </c>
    </row>
    <row r="494" spans="1:8" ht="12" customHeight="1">
      <c r="A494" s="122">
        <v>457</v>
      </c>
      <c r="B494" s="401" t="s">
        <v>970</v>
      </c>
      <c r="C494" s="238"/>
      <c r="D494" s="44">
        <v>119.5</v>
      </c>
      <c r="E494" s="54">
        <v>2</v>
      </c>
      <c r="F494" s="64" t="s">
        <v>1452</v>
      </c>
      <c r="G494" s="33"/>
      <c r="H494" s="123">
        <v>40299</v>
      </c>
    </row>
    <row r="495" spans="1:8" ht="12" customHeight="1">
      <c r="A495" s="122">
        <v>458</v>
      </c>
      <c r="B495" s="401" t="s">
        <v>972</v>
      </c>
      <c r="C495" s="238"/>
      <c r="D495" s="44">
        <v>99.2</v>
      </c>
      <c r="E495" s="54">
        <v>2</v>
      </c>
      <c r="F495" s="64" t="s">
        <v>1453</v>
      </c>
      <c r="G495" s="33"/>
      <c r="H495" s="123">
        <v>40299</v>
      </c>
    </row>
    <row r="496" spans="1:8" ht="12" customHeight="1">
      <c r="A496" s="122">
        <v>459</v>
      </c>
      <c r="B496" s="401" t="s">
        <v>974</v>
      </c>
      <c r="C496" s="238"/>
      <c r="D496" s="44">
        <v>86.3</v>
      </c>
      <c r="E496" s="54">
        <v>2</v>
      </c>
      <c r="F496" s="64" t="s">
        <v>1454</v>
      </c>
      <c r="G496" s="33"/>
      <c r="H496" s="123">
        <v>40299</v>
      </c>
    </row>
    <row r="497" spans="1:8" ht="12" customHeight="1">
      <c r="A497" s="122">
        <v>460</v>
      </c>
      <c r="B497" s="401" t="s">
        <v>976</v>
      </c>
      <c r="C497" s="238"/>
      <c r="D497" s="44">
        <v>933.2</v>
      </c>
      <c r="E497" s="54">
        <v>18</v>
      </c>
      <c r="F497" s="65" t="s">
        <v>1455</v>
      </c>
      <c r="G497" s="36"/>
      <c r="H497" s="123">
        <v>40299</v>
      </c>
    </row>
    <row r="498" spans="1:8" ht="12" customHeight="1">
      <c r="A498" s="122">
        <v>461</v>
      </c>
      <c r="B498" s="401" t="s">
        <v>978</v>
      </c>
      <c r="C498" s="238"/>
      <c r="D498" s="44">
        <v>135.8</v>
      </c>
      <c r="E498" s="54">
        <v>2</v>
      </c>
      <c r="F498" s="64" t="s">
        <v>1458</v>
      </c>
      <c r="G498" s="33"/>
      <c r="H498" s="123">
        <v>40299</v>
      </c>
    </row>
    <row r="499" spans="1:8" ht="12" customHeight="1">
      <c r="A499" s="122">
        <v>462</v>
      </c>
      <c r="B499" s="401" t="s">
        <v>979</v>
      </c>
      <c r="C499" s="238"/>
      <c r="D499" s="60">
        <v>97.2</v>
      </c>
      <c r="E499" s="54">
        <v>2</v>
      </c>
      <c r="F499" s="64" t="s">
        <v>1459</v>
      </c>
      <c r="G499" s="33"/>
      <c r="H499" s="123">
        <v>40299</v>
      </c>
    </row>
    <row r="500" spans="1:8" ht="12" customHeight="1">
      <c r="A500" s="122">
        <v>463</v>
      </c>
      <c r="B500" s="401" t="s">
        <v>981</v>
      </c>
      <c r="C500" s="238"/>
      <c r="D500" s="44">
        <v>221.5</v>
      </c>
      <c r="E500" s="54">
        <v>2</v>
      </c>
      <c r="F500" s="64" t="s">
        <v>1460</v>
      </c>
      <c r="G500" s="33"/>
      <c r="H500" s="123">
        <v>40299</v>
      </c>
    </row>
    <row r="501" spans="1:8" ht="12" customHeight="1">
      <c r="A501" s="122">
        <v>464</v>
      </c>
      <c r="B501" s="401" t="s">
        <v>982</v>
      </c>
      <c r="C501" s="238"/>
      <c r="D501" s="44">
        <v>90.9</v>
      </c>
      <c r="E501" s="54">
        <v>1</v>
      </c>
      <c r="F501" s="64" t="s">
        <v>1456</v>
      </c>
      <c r="G501" s="33"/>
      <c r="H501" s="123">
        <v>40299</v>
      </c>
    </row>
    <row r="502" spans="1:8" ht="12" customHeight="1">
      <c r="A502" s="122">
        <v>465</v>
      </c>
      <c r="B502" s="401" t="s">
        <v>984</v>
      </c>
      <c r="C502" s="238"/>
      <c r="D502" s="44">
        <v>147.6</v>
      </c>
      <c r="E502" s="54">
        <v>2</v>
      </c>
      <c r="F502" s="64" t="s">
        <v>1461</v>
      </c>
      <c r="G502" s="33"/>
      <c r="H502" s="123">
        <v>40299</v>
      </c>
    </row>
    <row r="503" spans="1:8" ht="12" customHeight="1">
      <c r="A503" s="122">
        <v>466</v>
      </c>
      <c r="B503" s="401" t="s">
        <v>986</v>
      </c>
      <c r="C503" s="238"/>
      <c r="D503" s="44">
        <v>186.5</v>
      </c>
      <c r="E503" s="54">
        <v>2</v>
      </c>
      <c r="F503" s="64" t="s">
        <v>1462</v>
      </c>
      <c r="G503" s="33"/>
      <c r="H503" s="123">
        <v>40299</v>
      </c>
    </row>
    <row r="504" spans="1:8" ht="12" customHeight="1">
      <c r="A504" s="122">
        <v>467</v>
      </c>
      <c r="B504" s="401" t="s">
        <v>988</v>
      </c>
      <c r="C504" s="238"/>
      <c r="D504" s="44">
        <v>92</v>
      </c>
      <c r="E504" s="54">
        <v>1</v>
      </c>
      <c r="F504" s="64" t="s">
        <v>1457</v>
      </c>
      <c r="G504" s="33"/>
      <c r="H504" s="123">
        <v>40299</v>
      </c>
    </row>
    <row r="505" spans="1:8" ht="12" customHeight="1">
      <c r="A505" s="122">
        <v>468</v>
      </c>
      <c r="B505" s="401" t="s">
        <v>989</v>
      </c>
      <c r="C505" s="238"/>
      <c r="D505" s="44">
        <v>55.7</v>
      </c>
      <c r="E505" s="54">
        <v>1</v>
      </c>
      <c r="F505" s="64" t="s">
        <v>1463</v>
      </c>
      <c r="G505" s="33"/>
      <c r="H505" s="123">
        <v>40299</v>
      </c>
    </row>
    <row r="506" spans="1:8" ht="12" customHeight="1">
      <c r="A506" s="122">
        <v>469</v>
      </c>
      <c r="B506" s="401" t="s">
        <v>991</v>
      </c>
      <c r="C506" s="238"/>
      <c r="D506" s="44">
        <v>111.3</v>
      </c>
      <c r="E506" s="54">
        <v>2</v>
      </c>
      <c r="F506" s="64" t="s">
        <v>1464</v>
      </c>
      <c r="G506" s="33"/>
      <c r="H506" s="123">
        <v>40299</v>
      </c>
    </row>
    <row r="507" spans="1:8" ht="24.75" customHeight="1">
      <c r="A507" s="122">
        <v>470</v>
      </c>
      <c r="B507" s="401" t="s">
        <v>993</v>
      </c>
      <c r="C507" s="238"/>
      <c r="D507" s="44">
        <v>135.2</v>
      </c>
      <c r="E507" s="54">
        <v>2</v>
      </c>
      <c r="F507" s="64" t="s">
        <v>1465</v>
      </c>
      <c r="G507" s="33"/>
      <c r="H507" s="123">
        <v>40299</v>
      </c>
    </row>
    <row r="508" spans="1:8" ht="21.75" customHeight="1">
      <c r="A508" s="122">
        <v>471</v>
      </c>
      <c r="B508" s="401" t="s">
        <v>995</v>
      </c>
      <c r="C508" s="238"/>
      <c r="D508" s="44">
        <v>103.6</v>
      </c>
      <c r="E508" s="54">
        <v>2</v>
      </c>
      <c r="F508" s="64" t="s">
        <v>1466</v>
      </c>
      <c r="G508" s="33"/>
      <c r="H508" s="123">
        <v>40299</v>
      </c>
    </row>
    <row r="509" spans="1:8" ht="12" customHeight="1">
      <c r="A509" s="122">
        <v>472</v>
      </c>
      <c r="B509" s="401" t="s">
        <v>997</v>
      </c>
      <c r="C509" s="238"/>
      <c r="D509" s="44">
        <v>139.29</v>
      </c>
      <c r="E509" s="54">
        <v>2</v>
      </c>
      <c r="F509" s="64" t="s">
        <v>1467</v>
      </c>
      <c r="G509" s="33"/>
      <c r="H509" s="123">
        <v>40299</v>
      </c>
    </row>
    <row r="510" spans="1:8" ht="26.25" customHeight="1">
      <c r="A510" s="122">
        <v>473</v>
      </c>
      <c r="B510" s="401" t="s">
        <v>999</v>
      </c>
      <c r="C510" s="238"/>
      <c r="D510" s="44">
        <v>124</v>
      </c>
      <c r="E510" s="54">
        <v>2</v>
      </c>
      <c r="F510" s="64" t="s">
        <v>1468</v>
      </c>
      <c r="G510" s="33"/>
      <c r="H510" s="123">
        <v>40299</v>
      </c>
    </row>
    <row r="511" spans="1:8" ht="12" customHeight="1">
      <c r="A511" s="122">
        <v>474</v>
      </c>
      <c r="B511" s="401" t="s">
        <v>1002</v>
      </c>
      <c r="C511" s="238"/>
      <c r="D511" s="44">
        <v>88</v>
      </c>
      <c r="E511" s="54">
        <v>2</v>
      </c>
      <c r="F511" s="64" t="s">
        <v>1470</v>
      </c>
      <c r="G511" s="33"/>
      <c r="H511" s="123">
        <v>40299</v>
      </c>
    </row>
    <row r="512" spans="1:8" ht="12" customHeight="1">
      <c r="A512" s="122">
        <v>475</v>
      </c>
      <c r="B512" s="401" t="s">
        <v>1004</v>
      </c>
      <c r="C512" s="238"/>
      <c r="D512" s="44">
        <v>1300.1</v>
      </c>
      <c r="E512" s="54">
        <v>27</v>
      </c>
      <c r="F512" s="64" t="s">
        <v>1471</v>
      </c>
      <c r="G512" s="33"/>
      <c r="H512" s="123">
        <v>40299</v>
      </c>
    </row>
    <row r="513" spans="1:8" ht="12" customHeight="1">
      <c r="A513" s="122">
        <v>476</v>
      </c>
      <c r="B513" s="401" t="s">
        <v>1006</v>
      </c>
      <c r="C513" s="238"/>
      <c r="D513" s="44">
        <v>1301.59</v>
      </c>
      <c r="E513" s="54">
        <v>27</v>
      </c>
      <c r="F513" s="64" t="s">
        <v>1472</v>
      </c>
      <c r="G513" s="33"/>
      <c r="H513" s="123">
        <v>40299</v>
      </c>
    </row>
    <row r="514" spans="1:8" ht="12" customHeight="1">
      <c r="A514" s="122">
        <v>477</v>
      </c>
      <c r="B514" s="401" t="s">
        <v>1008</v>
      </c>
      <c r="C514" s="238"/>
      <c r="D514" s="44">
        <v>1289.23</v>
      </c>
      <c r="E514" s="54">
        <v>27</v>
      </c>
      <c r="F514" s="64" t="s">
        <v>1473</v>
      </c>
      <c r="G514" s="33"/>
      <c r="H514" s="123">
        <v>40299</v>
      </c>
    </row>
    <row r="515" spans="1:8" ht="12" customHeight="1">
      <c r="A515" s="122">
        <v>478</v>
      </c>
      <c r="B515" s="401" t="s">
        <v>1011</v>
      </c>
      <c r="C515" s="238"/>
      <c r="D515" s="44">
        <v>1253.97</v>
      </c>
      <c r="E515" s="54">
        <v>26</v>
      </c>
      <c r="F515" s="64" t="s">
        <v>1474</v>
      </c>
      <c r="G515" s="33"/>
      <c r="H515" s="123">
        <v>40299</v>
      </c>
    </row>
    <row r="516" spans="1:8" ht="12" customHeight="1">
      <c r="A516" s="122">
        <v>479</v>
      </c>
      <c r="B516" s="401" t="s">
        <v>1013</v>
      </c>
      <c r="C516" s="238"/>
      <c r="D516" s="44">
        <v>1313.3</v>
      </c>
      <c r="E516" s="54">
        <v>27</v>
      </c>
      <c r="F516" s="64" t="s">
        <v>1475</v>
      </c>
      <c r="G516" s="33"/>
      <c r="H516" s="123">
        <v>40299</v>
      </c>
    </row>
    <row r="517" spans="1:8" ht="12" customHeight="1">
      <c r="A517" s="122">
        <v>480</v>
      </c>
      <c r="B517" s="401" t="s">
        <v>1015</v>
      </c>
      <c r="C517" s="238"/>
      <c r="D517" s="44">
        <v>1302.49</v>
      </c>
      <c r="E517" s="54">
        <v>27</v>
      </c>
      <c r="F517" s="64" t="s">
        <v>1476</v>
      </c>
      <c r="G517" s="33"/>
      <c r="H517" s="123">
        <v>40299</v>
      </c>
    </row>
    <row r="518" spans="1:8" ht="12" customHeight="1">
      <c r="A518" s="122">
        <v>481</v>
      </c>
      <c r="B518" s="401" t="s">
        <v>1017</v>
      </c>
      <c r="C518" s="238"/>
      <c r="D518" s="44">
        <v>1280.86</v>
      </c>
      <c r="E518" s="54">
        <v>27</v>
      </c>
      <c r="F518" s="64" t="s">
        <v>1477</v>
      </c>
      <c r="G518" s="33"/>
      <c r="H518" s="123">
        <v>40299</v>
      </c>
    </row>
    <row r="519" spans="1:8" ht="12" customHeight="1">
      <c r="A519" s="122">
        <v>482</v>
      </c>
      <c r="B519" s="401" t="s">
        <v>1019</v>
      </c>
      <c r="C519" s="238"/>
      <c r="D519" s="44">
        <v>1306.54</v>
      </c>
      <c r="E519" s="54">
        <v>27</v>
      </c>
      <c r="F519" s="64" t="s">
        <v>1478</v>
      </c>
      <c r="G519" s="33"/>
      <c r="H519" s="123">
        <v>40299</v>
      </c>
    </row>
    <row r="520" spans="1:8" ht="12" customHeight="1">
      <c r="A520" s="122">
        <v>483</v>
      </c>
      <c r="B520" s="401" t="s">
        <v>1021</v>
      </c>
      <c r="C520" s="238"/>
      <c r="D520" s="44">
        <v>542.6</v>
      </c>
      <c r="E520" s="54">
        <v>12</v>
      </c>
      <c r="F520" s="64" t="s">
        <v>1479</v>
      </c>
      <c r="G520" s="33"/>
      <c r="H520" s="123">
        <v>40299</v>
      </c>
    </row>
    <row r="521" spans="1:8" ht="12" customHeight="1">
      <c r="A521" s="122">
        <v>484</v>
      </c>
      <c r="B521" s="401" t="s">
        <v>1023</v>
      </c>
      <c r="C521" s="238"/>
      <c r="D521" s="44">
        <v>215.5</v>
      </c>
      <c r="E521" s="54">
        <v>8</v>
      </c>
      <c r="F521" s="64" t="s">
        <v>1480</v>
      </c>
      <c r="G521" s="33"/>
      <c r="H521" s="123">
        <v>40299</v>
      </c>
    </row>
    <row r="522" spans="1:8" ht="21.75" customHeight="1">
      <c r="A522" s="122">
        <v>485</v>
      </c>
      <c r="B522" s="401" t="s">
        <v>1025</v>
      </c>
      <c r="C522" s="238"/>
      <c r="D522" s="8">
        <v>544.5</v>
      </c>
      <c r="E522" s="54">
        <v>12</v>
      </c>
      <c r="F522" s="64" t="s">
        <v>1481</v>
      </c>
      <c r="G522" s="33"/>
      <c r="H522" s="123">
        <v>40299</v>
      </c>
    </row>
    <row r="523" spans="1:8" ht="25.5" customHeight="1">
      <c r="A523" s="122">
        <v>486</v>
      </c>
      <c r="B523" s="401" t="s">
        <v>1027</v>
      </c>
      <c r="C523" s="238"/>
      <c r="D523" s="60">
        <v>254.7</v>
      </c>
      <c r="E523" s="52">
        <v>10</v>
      </c>
      <c r="F523" s="64" t="s">
        <v>1484</v>
      </c>
      <c r="G523" s="33"/>
      <c r="H523" s="123">
        <v>40299</v>
      </c>
    </row>
    <row r="524" spans="1:8" ht="24" customHeight="1">
      <c r="A524" s="122">
        <v>487</v>
      </c>
      <c r="B524" s="402" t="s">
        <v>1029</v>
      </c>
      <c r="C524" s="244"/>
      <c r="D524" s="44">
        <v>133.9</v>
      </c>
      <c r="E524" s="16">
        <v>4</v>
      </c>
      <c r="F524" s="64" t="s">
        <v>1482</v>
      </c>
      <c r="G524" s="33"/>
      <c r="H524" s="123">
        <v>40299</v>
      </c>
    </row>
    <row r="525" spans="1:8" ht="25.5" customHeight="1">
      <c r="A525" s="122">
        <v>488</v>
      </c>
      <c r="B525" s="403" t="s">
        <v>1030</v>
      </c>
      <c r="C525" s="367"/>
      <c r="D525" s="42">
        <v>116.7</v>
      </c>
      <c r="E525" s="16">
        <v>3</v>
      </c>
      <c r="F525" s="64" t="s">
        <v>1483</v>
      </c>
      <c r="G525" s="33"/>
      <c r="H525" s="123">
        <v>40299</v>
      </c>
    </row>
    <row r="526" spans="1:8" ht="13.5" customHeight="1">
      <c r="A526" s="122"/>
      <c r="B526" s="404" t="s">
        <v>1269</v>
      </c>
      <c r="C526" s="367"/>
      <c r="D526" s="37">
        <f>SUM(D478:D525)</f>
        <v>20748.760000000002</v>
      </c>
      <c r="E526" s="37">
        <f>SUM(E478:E525)</f>
        <v>435</v>
      </c>
      <c r="F526" s="33"/>
      <c r="G526" s="33"/>
      <c r="H526" s="123"/>
    </row>
    <row r="527" spans="1:8" ht="13.5" customHeight="1">
      <c r="A527" s="122"/>
      <c r="B527" s="79" t="s">
        <v>1034</v>
      </c>
      <c r="C527" s="79"/>
      <c r="D527" s="79"/>
      <c r="E527" s="79"/>
      <c r="F527" s="79"/>
      <c r="G527" s="79"/>
      <c r="H527" s="405"/>
    </row>
    <row r="528" spans="1:8" ht="12" customHeight="1">
      <c r="A528" s="122">
        <v>489</v>
      </c>
      <c r="B528" s="403" t="s">
        <v>1035</v>
      </c>
      <c r="C528" s="367"/>
      <c r="D528" s="45">
        <v>298.1</v>
      </c>
      <c r="E528" s="16">
        <v>8</v>
      </c>
      <c r="F528" s="64" t="s">
        <v>1672</v>
      </c>
      <c r="G528" s="33"/>
      <c r="H528" s="123">
        <v>40299</v>
      </c>
    </row>
    <row r="529" spans="1:8" ht="12" customHeight="1">
      <c r="A529" s="122">
        <v>490</v>
      </c>
      <c r="B529" s="403" t="s">
        <v>1037</v>
      </c>
      <c r="C529" s="367"/>
      <c r="D529" s="45">
        <v>314</v>
      </c>
      <c r="E529" s="16">
        <v>8</v>
      </c>
      <c r="F529" s="64" t="s">
        <v>1673</v>
      </c>
      <c r="G529" s="33"/>
      <c r="H529" s="123">
        <v>40299</v>
      </c>
    </row>
    <row r="530" spans="1:8" ht="12" customHeight="1">
      <c r="A530" s="122">
        <v>491</v>
      </c>
      <c r="B530" s="403" t="s">
        <v>1039</v>
      </c>
      <c r="C530" s="367"/>
      <c r="D530" s="45">
        <v>310.1</v>
      </c>
      <c r="E530" s="16">
        <v>8</v>
      </c>
      <c r="F530" s="64" t="s">
        <v>1674</v>
      </c>
      <c r="G530" s="33"/>
      <c r="H530" s="123">
        <v>40299</v>
      </c>
    </row>
    <row r="531" spans="1:8" ht="12" customHeight="1">
      <c r="A531" s="122">
        <v>492</v>
      </c>
      <c r="B531" s="403" t="s">
        <v>1041</v>
      </c>
      <c r="C531" s="367"/>
      <c r="D531" s="45">
        <v>64.3</v>
      </c>
      <c r="E531" s="16">
        <v>2</v>
      </c>
      <c r="F531" s="64" t="s">
        <v>1675</v>
      </c>
      <c r="G531" s="33"/>
      <c r="H531" s="123">
        <v>40299</v>
      </c>
    </row>
    <row r="532" spans="1:8" ht="12" customHeight="1">
      <c r="A532" s="122">
        <v>493</v>
      </c>
      <c r="B532" s="403" t="s">
        <v>1043</v>
      </c>
      <c r="C532" s="367"/>
      <c r="D532" s="45">
        <v>87.4</v>
      </c>
      <c r="E532" s="16">
        <v>2</v>
      </c>
      <c r="F532" s="64" t="s">
        <v>1676</v>
      </c>
      <c r="G532" s="33"/>
      <c r="H532" s="123">
        <v>40299</v>
      </c>
    </row>
    <row r="533" spans="1:8" ht="12" customHeight="1">
      <c r="A533" s="122">
        <v>494</v>
      </c>
      <c r="B533" s="403" t="s">
        <v>1045</v>
      </c>
      <c r="C533" s="367"/>
      <c r="D533" s="45">
        <v>278.5</v>
      </c>
      <c r="E533" s="16">
        <v>6</v>
      </c>
      <c r="F533" s="64" t="s">
        <v>1692</v>
      </c>
      <c r="G533" s="33"/>
      <c r="H533" s="123">
        <v>41067</v>
      </c>
    </row>
    <row r="534" spans="1:8" ht="12" customHeight="1">
      <c r="A534" s="122">
        <v>495</v>
      </c>
      <c r="B534" s="403" t="s">
        <v>1047</v>
      </c>
      <c r="C534" s="367"/>
      <c r="D534" s="45">
        <v>279.4</v>
      </c>
      <c r="E534" s="16">
        <v>6</v>
      </c>
      <c r="F534" s="64" t="s">
        <v>1694</v>
      </c>
      <c r="G534" s="33"/>
      <c r="H534" s="123">
        <v>41067</v>
      </c>
    </row>
    <row r="535" spans="1:8" ht="12" customHeight="1">
      <c r="A535" s="122">
        <v>496</v>
      </c>
      <c r="B535" s="403" t="s">
        <v>1049</v>
      </c>
      <c r="C535" s="367"/>
      <c r="D535" s="45">
        <v>95.4</v>
      </c>
      <c r="E535" s="16">
        <v>3</v>
      </c>
      <c r="F535" s="64" t="s">
        <v>1677</v>
      </c>
      <c r="G535" s="33"/>
      <c r="H535" s="123">
        <v>40299</v>
      </c>
    </row>
    <row r="536" spans="1:8" ht="12" customHeight="1">
      <c r="A536" s="122">
        <v>497</v>
      </c>
      <c r="B536" s="403" t="s">
        <v>1051</v>
      </c>
      <c r="C536" s="367"/>
      <c r="D536" s="45">
        <v>157.3</v>
      </c>
      <c r="E536" s="16">
        <v>4</v>
      </c>
      <c r="F536" s="64" t="s">
        <v>1678</v>
      </c>
      <c r="G536" s="33"/>
      <c r="H536" s="123">
        <v>40299</v>
      </c>
    </row>
    <row r="537" spans="1:8" ht="12" customHeight="1">
      <c r="A537" s="122">
        <v>498</v>
      </c>
      <c r="B537" s="403" t="s">
        <v>1053</v>
      </c>
      <c r="C537" s="367"/>
      <c r="D537" s="45">
        <v>833.4</v>
      </c>
      <c r="E537" s="16">
        <v>18</v>
      </c>
      <c r="F537" s="64" t="s">
        <v>1688</v>
      </c>
      <c r="G537" s="33"/>
      <c r="H537" s="123">
        <v>40299</v>
      </c>
    </row>
    <row r="538" spans="1:8" ht="12" customHeight="1">
      <c r="A538" s="122">
        <v>499</v>
      </c>
      <c r="B538" s="403" t="s">
        <v>1055</v>
      </c>
      <c r="C538" s="367"/>
      <c r="D538" s="45">
        <v>832</v>
      </c>
      <c r="E538" s="16">
        <v>18</v>
      </c>
      <c r="F538" s="64" t="s">
        <v>1683</v>
      </c>
      <c r="G538" s="33"/>
      <c r="H538" s="123">
        <v>40299</v>
      </c>
    </row>
    <row r="539" spans="1:8" ht="12" customHeight="1">
      <c r="A539" s="122">
        <v>500</v>
      </c>
      <c r="B539" s="403" t="s">
        <v>1057</v>
      </c>
      <c r="C539" s="367"/>
      <c r="D539" s="45">
        <v>1293.8</v>
      </c>
      <c r="E539" s="16">
        <v>24</v>
      </c>
      <c r="F539" s="64" t="s">
        <v>1689</v>
      </c>
      <c r="G539" s="33"/>
      <c r="H539" s="123">
        <v>40299</v>
      </c>
    </row>
    <row r="540" spans="1:8" ht="12" customHeight="1">
      <c r="A540" s="122">
        <v>501</v>
      </c>
      <c r="B540" s="403" t="s">
        <v>1059</v>
      </c>
      <c r="C540" s="367"/>
      <c r="D540" s="45">
        <v>1295.6</v>
      </c>
      <c r="E540" s="16">
        <v>24</v>
      </c>
      <c r="F540" s="64" t="s">
        <v>1690</v>
      </c>
      <c r="G540" s="33"/>
      <c r="H540" s="123">
        <v>40299</v>
      </c>
    </row>
    <row r="541" spans="1:8" ht="12" customHeight="1">
      <c r="A541" s="122">
        <v>502</v>
      </c>
      <c r="B541" s="403" t="s">
        <v>1061</v>
      </c>
      <c r="C541" s="367"/>
      <c r="D541" s="45">
        <v>1338.1</v>
      </c>
      <c r="E541" s="16">
        <v>36</v>
      </c>
      <c r="F541" s="64" t="s">
        <v>1691</v>
      </c>
      <c r="G541" s="33"/>
      <c r="H541" s="123">
        <v>40299</v>
      </c>
    </row>
    <row r="542" spans="1:8" ht="12" customHeight="1">
      <c r="A542" s="122">
        <v>503</v>
      </c>
      <c r="B542" s="403" t="s">
        <v>1063</v>
      </c>
      <c r="C542" s="367"/>
      <c r="D542" s="45">
        <v>135.9</v>
      </c>
      <c r="E542" s="16">
        <v>3</v>
      </c>
      <c r="F542" s="64" t="s">
        <v>1679</v>
      </c>
      <c r="G542" s="33"/>
      <c r="H542" s="123">
        <v>40299</v>
      </c>
    </row>
    <row r="543" spans="1:8" ht="12" customHeight="1">
      <c r="A543" s="122">
        <v>504</v>
      </c>
      <c r="B543" s="403" t="s">
        <v>1064</v>
      </c>
      <c r="C543" s="367"/>
      <c r="D543" s="45">
        <v>100.4</v>
      </c>
      <c r="E543" s="16">
        <v>3</v>
      </c>
      <c r="F543" s="64" t="s">
        <v>1680</v>
      </c>
      <c r="G543" s="33"/>
      <c r="H543" s="123">
        <v>40299</v>
      </c>
    </row>
    <row r="544" spans="1:8" ht="12" customHeight="1">
      <c r="A544" s="122">
        <v>505</v>
      </c>
      <c r="B544" s="403" t="s">
        <v>1066</v>
      </c>
      <c r="C544" s="367"/>
      <c r="D544" s="45">
        <v>101.3</v>
      </c>
      <c r="E544" s="16">
        <v>4</v>
      </c>
      <c r="F544" s="64" t="s">
        <v>1681</v>
      </c>
      <c r="G544" s="33"/>
      <c r="H544" s="123">
        <v>40299</v>
      </c>
    </row>
    <row r="545" spans="1:8" ht="12" customHeight="1">
      <c r="A545" s="122">
        <v>506</v>
      </c>
      <c r="B545" s="403" t="s">
        <v>1068</v>
      </c>
      <c r="C545" s="367"/>
      <c r="D545" s="45">
        <v>102.9</v>
      </c>
      <c r="E545" s="16">
        <v>3</v>
      </c>
      <c r="F545" s="64" t="s">
        <v>1682</v>
      </c>
      <c r="G545" s="33"/>
      <c r="H545" s="123">
        <v>40299</v>
      </c>
    </row>
    <row r="546" spans="1:8" ht="12" customHeight="1">
      <c r="A546" s="122">
        <v>507</v>
      </c>
      <c r="B546" s="403" t="s">
        <v>1070</v>
      </c>
      <c r="C546" s="367"/>
      <c r="D546" s="45">
        <v>278.1</v>
      </c>
      <c r="E546" s="16">
        <v>6</v>
      </c>
      <c r="F546" s="64" t="s">
        <v>1684</v>
      </c>
      <c r="G546" s="33"/>
      <c r="H546" s="123">
        <v>40299</v>
      </c>
    </row>
    <row r="547" spans="1:8" ht="12" customHeight="1">
      <c r="A547" s="122">
        <v>508</v>
      </c>
      <c r="B547" s="403" t="s">
        <v>1072</v>
      </c>
      <c r="C547" s="367"/>
      <c r="D547" s="45">
        <v>279.2</v>
      </c>
      <c r="E547" s="16">
        <v>6</v>
      </c>
      <c r="F547" s="64" t="s">
        <v>1685</v>
      </c>
      <c r="G547" s="33"/>
      <c r="H547" s="123">
        <v>40299</v>
      </c>
    </row>
    <row r="548" spans="1:8" ht="12" customHeight="1">
      <c r="A548" s="122">
        <v>509</v>
      </c>
      <c r="B548" s="403" t="s">
        <v>1074</v>
      </c>
      <c r="C548" s="209"/>
      <c r="D548" s="46">
        <v>183.5</v>
      </c>
      <c r="E548" s="16">
        <v>2</v>
      </c>
      <c r="F548" s="64" t="s">
        <v>1686</v>
      </c>
      <c r="G548" s="33"/>
      <c r="H548" s="123">
        <v>40299</v>
      </c>
    </row>
    <row r="549" spans="1:8" ht="12" customHeight="1">
      <c r="A549" s="122">
        <v>510</v>
      </c>
      <c r="B549" s="403" t="s">
        <v>1076</v>
      </c>
      <c r="C549" s="209"/>
      <c r="D549" s="47">
        <v>164.2</v>
      </c>
      <c r="E549" s="16">
        <v>2</v>
      </c>
      <c r="F549" s="64" t="s">
        <v>1687</v>
      </c>
      <c r="G549" s="33"/>
      <c r="H549" s="123">
        <v>40299</v>
      </c>
    </row>
    <row r="550" spans="1:8" ht="12" customHeight="1">
      <c r="A550" s="122">
        <v>511</v>
      </c>
      <c r="B550" s="403" t="s">
        <v>1078</v>
      </c>
      <c r="C550" s="209"/>
      <c r="D550" s="47">
        <v>179</v>
      </c>
      <c r="E550" s="16">
        <v>8</v>
      </c>
      <c r="F550" s="64" t="s">
        <v>1693</v>
      </c>
      <c r="G550" s="33"/>
      <c r="H550" s="123">
        <v>40299</v>
      </c>
    </row>
    <row r="551" spans="1:8" ht="12" customHeight="1">
      <c r="A551" s="122">
        <v>512</v>
      </c>
      <c r="B551" s="403" t="s">
        <v>1080</v>
      </c>
      <c r="C551" s="209"/>
      <c r="D551" s="47">
        <v>115.7</v>
      </c>
      <c r="E551" s="16">
        <v>4</v>
      </c>
      <c r="F551" s="64" t="s">
        <v>1689</v>
      </c>
      <c r="G551" s="33"/>
      <c r="H551" s="123">
        <v>40299</v>
      </c>
    </row>
    <row r="552" spans="1:8" ht="12" customHeight="1">
      <c r="A552" s="122">
        <v>513</v>
      </c>
      <c r="B552" s="403" t="s">
        <v>1082</v>
      </c>
      <c r="C552" s="209"/>
      <c r="D552" s="47">
        <v>835.1</v>
      </c>
      <c r="E552" s="16">
        <v>18</v>
      </c>
      <c r="F552" s="64" t="s">
        <v>1698</v>
      </c>
      <c r="G552" s="33"/>
      <c r="H552" s="123">
        <v>40299</v>
      </c>
    </row>
    <row r="553" spans="1:8" ht="12" customHeight="1">
      <c r="A553" s="122">
        <v>514</v>
      </c>
      <c r="B553" s="403" t="s">
        <v>1084</v>
      </c>
      <c r="C553" s="209"/>
      <c r="D553" s="47">
        <v>837.9</v>
      </c>
      <c r="E553" s="16">
        <v>18</v>
      </c>
      <c r="F553" s="64" t="s">
        <v>1699</v>
      </c>
      <c r="G553" s="33"/>
      <c r="H553" s="123">
        <v>40299</v>
      </c>
    </row>
    <row r="554" spans="1:8" ht="12" customHeight="1">
      <c r="A554" s="122">
        <v>515</v>
      </c>
      <c r="B554" s="403" t="s">
        <v>1086</v>
      </c>
      <c r="C554" s="209"/>
      <c r="D554" s="47">
        <v>471.5</v>
      </c>
      <c r="E554" s="16">
        <v>12</v>
      </c>
      <c r="F554" s="64" t="s">
        <v>1695</v>
      </c>
      <c r="G554" s="33"/>
      <c r="H554" s="123">
        <v>40299</v>
      </c>
    </row>
    <row r="555" spans="1:8" ht="12" customHeight="1">
      <c r="A555" s="122">
        <v>516</v>
      </c>
      <c r="B555" s="403" t="s">
        <v>1088</v>
      </c>
      <c r="C555" s="209"/>
      <c r="D555" s="47">
        <v>839.5</v>
      </c>
      <c r="E555" s="16">
        <v>18</v>
      </c>
      <c r="F555" s="64" t="s">
        <v>1696</v>
      </c>
      <c r="G555" s="33"/>
      <c r="H555" s="123">
        <v>40299</v>
      </c>
    </row>
    <row r="556" spans="1:8" ht="12" customHeight="1">
      <c r="A556" s="122">
        <v>517</v>
      </c>
      <c r="B556" s="403" t="s">
        <v>1090</v>
      </c>
      <c r="C556" s="209"/>
      <c r="D556" s="47">
        <v>836.6</v>
      </c>
      <c r="E556" s="16">
        <v>18</v>
      </c>
      <c r="F556" s="64" t="s">
        <v>1697</v>
      </c>
      <c r="G556" s="33"/>
      <c r="H556" s="123">
        <v>40299</v>
      </c>
    </row>
    <row r="557" spans="1:8" ht="12" customHeight="1">
      <c r="A557" s="122">
        <v>518</v>
      </c>
      <c r="B557" s="403" t="s">
        <v>1092</v>
      </c>
      <c r="C557" s="209"/>
      <c r="D557" s="47">
        <v>852.3</v>
      </c>
      <c r="E557" s="16">
        <v>18</v>
      </c>
      <c r="F557" s="64" t="s">
        <v>1700</v>
      </c>
      <c r="G557" s="33"/>
      <c r="H557" s="123">
        <v>40299</v>
      </c>
    </row>
    <row r="558" spans="1:8" ht="12" customHeight="1">
      <c r="A558" s="122">
        <v>519</v>
      </c>
      <c r="B558" s="403" t="s">
        <v>1094</v>
      </c>
      <c r="C558" s="209"/>
      <c r="D558" s="47">
        <v>870.4</v>
      </c>
      <c r="E558" s="16">
        <v>18</v>
      </c>
      <c r="F558" s="64" t="s">
        <v>1701</v>
      </c>
      <c r="G558" s="33"/>
      <c r="H558" s="123">
        <v>40299</v>
      </c>
    </row>
    <row r="559" spans="1:8" ht="12" customHeight="1">
      <c r="A559" s="122">
        <v>520</v>
      </c>
      <c r="B559" s="403" t="s">
        <v>1096</v>
      </c>
      <c r="C559" s="209"/>
      <c r="D559" s="47">
        <v>864.7</v>
      </c>
      <c r="E559" s="16">
        <v>18</v>
      </c>
      <c r="F559" s="64" t="s">
        <v>1702</v>
      </c>
      <c r="G559" s="33"/>
      <c r="H559" s="123">
        <v>40299</v>
      </c>
    </row>
    <row r="560" spans="1:8" ht="12" customHeight="1">
      <c r="A560" s="122">
        <v>521</v>
      </c>
      <c r="B560" s="403" t="s">
        <v>1097</v>
      </c>
      <c r="C560" s="209"/>
      <c r="D560" s="47">
        <v>831.3</v>
      </c>
      <c r="E560" s="16">
        <v>18</v>
      </c>
      <c r="F560" s="64" t="s">
        <v>1703</v>
      </c>
      <c r="G560" s="33"/>
      <c r="H560" s="123">
        <v>40299</v>
      </c>
    </row>
    <row r="561" spans="1:8" ht="12" customHeight="1">
      <c r="A561" s="122">
        <v>522</v>
      </c>
      <c r="B561" s="403" t="s">
        <v>1099</v>
      </c>
      <c r="C561" s="209"/>
      <c r="D561" s="47">
        <v>836.7</v>
      </c>
      <c r="E561" s="16">
        <v>18</v>
      </c>
      <c r="F561" s="64" t="s">
        <v>1704</v>
      </c>
      <c r="G561" s="33"/>
      <c r="H561" s="123">
        <v>40299</v>
      </c>
    </row>
    <row r="562" spans="1:8" ht="12" customHeight="1">
      <c r="A562" s="122">
        <v>523</v>
      </c>
      <c r="B562" s="403" t="s">
        <v>1100</v>
      </c>
      <c r="C562" s="209"/>
      <c r="D562" s="47">
        <v>836.5</v>
      </c>
      <c r="E562" s="16">
        <v>18</v>
      </c>
      <c r="F562" s="64" t="s">
        <v>1705</v>
      </c>
      <c r="G562" s="33"/>
      <c r="H562" s="123">
        <v>40299</v>
      </c>
    </row>
    <row r="563" spans="1:8" ht="26.25" customHeight="1">
      <c r="A563" s="122">
        <v>524</v>
      </c>
      <c r="B563" s="403" t="s">
        <v>1102</v>
      </c>
      <c r="C563" s="209"/>
      <c r="D563" s="47">
        <v>1290.6</v>
      </c>
      <c r="E563" s="16">
        <v>32</v>
      </c>
      <c r="F563" s="33"/>
      <c r="G563" s="33" t="s">
        <v>1708</v>
      </c>
      <c r="H563" s="123">
        <v>40299</v>
      </c>
    </row>
    <row r="564" spans="1:8" ht="24.75" customHeight="1">
      <c r="A564" s="122">
        <v>525</v>
      </c>
      <c r="B564" s="403" t="s">
        <v>1104</v>
      </c>
      <c r="C564" s="209"/>
      <c r="D564" s="47">
        <v>2465.9</v>
      </c>
      <c r="E564" s="16">
        <v>60</v>
      </c>
      <c r="F564" s="33"/>
      <c r="G564" s="33" t="s">
        <v>1708</v>
      </c>
      <c r="H564" s="123">
        <v>40299</v>
      </c>
    </row>
    <row r="565" spans="1:8" ht="24.75" customHeight="1">
      <c r="A565" s="122">
        <v>526</v>
      </c>
      <c r="B565" s="403" t="s">
        <v>1108</v>
      </c>
      <c r="C565" s="209"/>
      <c r="D565" s="47">
        <v>3462.5</v>
      </c>
      <c r="E565" s="16">
        <v>75</v>
      </c>
      <c r="F565" s="33"/>
      <c r="G565" s="33" t="s">
        <v>1708</v>
      </c>
      <c r="H565" s="123">
        <v>40299</v>
      </c>
    </row>
    <row r="566" spans="1:8" ht="23.25" customHeight="1">
      <c r="A566" s="122">
        <v>527</v>
      </c>
      <c r="B566" s="403" t="s">
        <v>1111</v>
      </c>
      <c r="C566" s="209"/>
      <c r="D566" s="47">
        <v>3484.6</v>
      </c>
      <c r="E566" s="16">
        <v>75</v>
      </c>
      <c r="F566" s="33"/>
      <c r="G566" s="33" t="s">
        <v>1708</v>
      </c>
      <c r="H566" s="123">
        <v>40299</v>
      </c>
    </row>
    <row r="567" spans="1:8" ht="25.5" customHeight="1">
      <c r="A567" s="122">
        <v>528</v>
      </c>
      <c r="B567" s="403" t="s">
        <v>1114</v>
      </c>
      <c r="C567" s="209"/>
      <c r="D567" s="47">
        <v>3539.9</v>
      </c>
      <c r="E567" s="16">
        <v>75</v>
      </c>
      <c r="F567" s="33"/>
      <c r="G567" s="33" t="s">
        <v>1708</v>
      </c>
      <c r="H567" s="123">
        <v>40299</v>
      </c>
    </row>
    <row r="568" spans="1:8" ht="24" customHeight="1">
      <c r="A568" s="122">
        <v>529</v>
      </c>
      <c r="B568" s="403" t="s">
        <v>1118</v>
      </c>
      <c r="C568" s="209"/>
      <c r="D568" s="47">
        <v>3562.3</v>
      </c>
      <c r="E568" s="16">
        <v>75</v>
      </c>
      <c r="F568" s="33"/>
      <c r="G568" s="33" t="s">
        <v>1708</v>
      </c>
      <c r="H568" s="123">
        <v>40299</v>
      </c>
    </row>
    <row r="569" spans="1:8" ht="28.5" customHeight="1">
      <c r="A569" s="122">
        <v>530</v>
      </c>
      <c r="B569" s="403" t="s">
        <v>1121</v>
      </c>
      <c r="C569" s="209"/>
      <c r="D569" s="47">
        <v>4000.7</v>
      </c>
      <c r="E569" s="16">
        <v>80</v>
      </c>
      <c r="F569" s="33"/>
      <c r="G569" s="33" t="s">
        <v>1708</v>
      </c>
      <c r="H569" s="123">
        <v>40299</v>
      </c>
    </row>
    <row r="570" spans="1:8" ht="12" customHeight="1">
      <c r="A570" s="122">
        <v>531</v>
      </c>
      <c r="B570" s="403" t="s">
        <v>1124</v>
      </c>
      <c r="C570" s="209"/>
      <c r="D570" s="47">
        <v>473.5</v>
      </c>
      <c r="E570" s="16">
        <v>8</v>
      </c>
      <c r="F570" s="64" t="s">
        <v>1706</v>
      </c>
      <c r="G570" s="33"/>
      <c r="H570" s="123">
        <v>40299</v>
      </c>
    </row>
    <row r="571" spans="1:8" ht="12" customHeight="1">
      <c r="A571" s="122">
        <v>532</v>
      </c>
      <c r="B571" s="403" t="s">
        <v>1126</v>
      </c>
      <c r="C571" s="209"/>
      <c r="D571" s="47">
        <v>809.4</v>
      </c>
      <c r="E571" s="16">
        <v>12</v>
      </c>
      <c r="F571" s="64" t="s">
        <v>1707</v>
      </c>
      <c r="G571" s="33"/>
      <c r="H571" s="123">
        <v>40299</v>
      </c>
    </row>
    <row r="572" spans="1:8" ht="24.75" customHeight="1">
      <c r="A572" s="122">
        <v>533</v>
      </c>
      <c r="B572" s="403" t="s">
        <v>1128</v>
      </c>
      <c r="C572" s="209"/>
      <c r="D572" s="47">
        <v>643.6</v>
      </c>
      <c r="E572" s="16">
        <v>16</v>
      </c>
      <c r="F572" s="33"/>
      <c r="G572" s="33" t="s">
        <v>1708</v>
      </c>
      <c r="H572" s="123">
        <v>40299</v>
      </c>
    </row>
    <row r="573" spans="1:8" ht="26.25" customHeight="1">
      <c r="A573" s="122">
        <v>534</v>
      </c>
      <c r="B573" s="403" t="s">
        <v>1130</v>
      </c>
      <c r="C573" s="367"/>
      <c r="D573" s="50">
        <v>1280.2</v>
      </c>
      <c r="E573" s="16">
        <v>32</v>
      </c>
      <c r="F573" s="33"/>
      <c r="G573" s="33" t="s">
        <v>1708</v>
      </c>
      <c r="H573" s="123">
        <v>40299</v>
      </c>
    </row>
    <row r="574" spans="1:8" ht="24.75" customHeight="1">
      <c r="A574" s="122">
        <v>535</v>
      </c>
      <c r="B574" s="403" t="s">
        <v>1132</v>
      </c>
      <c r="C574" s="367"/>
      <c r="D574" s="45">
        <v>1239.1</v>
      </c>
      <c r="E574" s="16">
        <v>31</v>
      </c>
      <c r="F574" s="33"/>
      <c r="G574" s="33" t="s">
        <v>1708</v>
      </c>
      <c r="H574" s="123">
        <v>40299</v>
      </c>
    </row>
    <row r="575" spans="1:8" ht="17.25" customHeight="1">
      <c r="A575" s="122"/>
      <c r="B575" s="404" t="s">
        <v>1269</v>
      </c>
      <c r="C575" s="367"/>
      <c r="D575" s="61">
        <f>SUM(D528:D574)</f>
        <v>44282.399999999994</v>
      </c>
      <c r="E575" s="61">
        <f>SUM(E528:E574)</f>
        <v>971</v>
      </c>
      <c r="F575" s="33"/>
      <c r="G575" s="33"/>
      <c r="H575" s="123"/>
    </row>
    <row r="576" spans="1:8" ht="13.5" customHeight="1">
      <c r="A576" s="122"/>
      <c r="B576" s="79" t="s">
        <v>1137</v>
      </c>
      <c r="C576" s="79"/>
      <c r="D576" s="79"/>
      <c r="E576" s="79"/>
      <c r="F576" s="79"/>
      <c r="G576" s="79"/>
      <c r="H576" s="405"/>
    </row>
    <row r="577" spans="1:8" ht="12" customHeight="1">
      <c r="A577" s="122">
        <v>536</v>
      </c>
      <c r="B577" s="403" t="s">
        <v>1138</v>
      </c>
      <c r="C577" s="367"/>
      <c r="D577" s="43">
        <v>921.8</v>
      </c>
      <c r="E577" s="16">
        <v>22</v>
      </c>
      <c r="F577" s="64" t="s">
        <v>1709</v>
      </c>
      <c r="G577" s="33"/>
      <c r="H577" s="123">
        <v>40299</v>
      </c>
    </row>
    <row r="578" spans="1:8" ht="12" customHeight="1">
      <c r="A578" s="122">
        <v>537</v>
      </c>
      <c r="B578" s="403" t="s">
        <v>1140</v>
      </c>
      <c r="C578" s="367"/>
      <c r="D578" s="42">
        <v>1143.5</v>
      </c>
      <c r="E578" s="16">
        <v>24</v>
      </c>
      <c r="F578" s="64" t="s">
        <v>1710</v>
      </c>
      <c r="G578" s="33"/>
      <c r="H578" s="123">
        <v>40299</v>
      </c>
    </row>
    <row r="579" spans="1:8" ht="14.25" customHeight="1">
      <c r="A579" s="122"/>
      <c r="B579" s="404" t="s">
        <v>1269</v>
      </c>
      <c r="C579" s="367"/>
      <c r="D579" s="37">
        <f>SUM(D577:D578)</f>
        <v>2065.3</v>
      </c>
      <c r="E579" s="37">
        <f>SUM(E577:E578)</f>
        <v>46</v>
      </c>
      <c r="F579" s="33"/>
      <c r="G579" s="33"/>
      <c r="H579" s="124"/>
    </row>
    <row r="580" spans="1:8" ht="13.5" customHeight="1">
      <c r="A580" s="122"/>
      <c r="B580" s="79" t="s">
        <v>1142</v>
      </c>
      <c r="C580" s="79"/>
      <c r="D580" s="79"/>
      <c r="E580" s="79"/>
      <c r="F580" s="79"/>
      <c r="G580" s="79"/>
      <c r="H580" s="405"/>
    </row>
    <row r="581" spans="1:8" ht="12" customHeight="1">
      <c r="A581" s="122">
        <v>538</v>
      </c>
      <c r="B581" s="403" t="s">
        <v>1143</v>
      </c>
      <c r="C581" s="367"/>
      <c r="D581" s="40">
        <v>115.4</v>
      </c>
      <c r="E581" s="32">
        <v>4</v>
      </c>
      <c r="F581" s="64" t="s">
        <v>1738</v>
      </c>
      <c r="G581" s="33"/>
      <c r="H581" s="125" t="s">
        <v>1739</v>
      </c>
    </row>
    <row r="582" spans="1:8" ht="12" customHeight="1">
      <c r="A582" s="122">
        <v>539</v>
      </c>
      <c r="B582" s="403" t="s">
        <v>1145</v>
      </c>
      <c r="C582" s="367"/>
      <c r="D582" s="40">
        <v>219.9</v>
      </c>
      <c r="E582" s="32">
        <v>4</v>
      </c>
      <c r="F582" s="64" t="s">
        <v>1740</v>
      </c>
      <c r="G582" s="33"/>
      <c r="H582" s="125" t="s">
        <v>1739</v>
      </c>
    </row>
    <row r="583" spans="1:8" ht="12" customHeight="1">
      <c r="A583" s="122">
        <v>540</v>
      </c>
      <c r="B583" s="403" t="s">
        <v>1147</v>
      </c>
      <c r="C583" s="367"/>
      <c r="D583" s="40">
        <v>488.5</v>
      </c>
      <c r="E583" s="32">
        <v>12</v>
      </c>
      <c r="F583" s="64" t="s">
        <v>1741</v>
      </c>
      <c r="G583" s="33"/>
      <c r="H583" s="125" t="s">
        <v>1739</v>
      </c>
    </row>
    <row r="584" spans="1:8" ht="12" customHeight="1">
      <c r="A584" s="122">
        <v>541</v>
      </c>
      <c r="B584" s="403" t="s">
        <v>1149</v>
      </c>
      <c r="C584" s="367"/>
      <c r="D584" s="40">
        <v>204.7</v>
      </c>
      <c r="E584" s="32">
        <v>2</v>
      </c>
      <c r="F584" s="64" t="s">
        <v>1742</v>
      </c>
      <c r="G584" s="33"/>
      <c r="H584" s="125" t="s">
        <v>1739</v>
      </c>
    </row>
    <row r="585" spans="1:8" ht="12" customHeight="1">
      <c r="A585" s="122">
        <v>542</v>
      </c>
      <c r="B585" s="403" t="s">
        <v>1151</v>
      </c>
      <c r="C585" s="367"/>
      <c r="D585" s="40">
        <v>534.3</v>
      </c>
      <c r="E585" s="32">
        <v>12</v>
      </c>
      <c r="F585" s="64" t="s">
        <v>1743</v>
      </c>
      <c r="G585" s="33"/>
      <c r="H585" s="125" t="s">
        <v>1739</v>
      </c>
    </row>
    <row r="586" spans="1:8" ht="12" customHeight="1">
      <c r="A586" s="122">
        <v>543</v>
      </c>
      <c r="B586" s="403" t="s">
        <v>1153</v>
      </c>
      <c r="C586" s="367"/>
      <c r="D586" s="40">
        <v>789</v>
      </c>
      <c r="E586" s="32">
        <v>16</v>
      </c>
      <c r="F586" s="64" t="s">
        <v>1744</v>
      </c>
      <c r="G586" s="33"/>
      <c r="H586" s="125" t="s">
        <v>1739</v>
      </c>
    </row>
    <row r="587" spans="1:8" ht="12" customHeight="1">
      <c r="A587" s="122">
        <v>544</v>
      </c>
      <c r="B587" s="403" t="s">
        <v>1155</v>
      </c>
      <c r="C587" s="367"/>
      <c r="D587" s="40">
        <v>528.4</v>
      </c>
      <c r="E587" s="32">
        <v>12</v>
      </c>
      <c r="F587" s="64" t="s">
        <v>1745</v>
      </c>
      <c r="G587" s="33"/>
      <c r="H587" s="125" t="s">
        <v>1739</v>
      </c>
    </row>
    <row r="588" spans="1:8" ht="12" customHeight="1">
      <c r="A588" s="122">
        <v>545</v>
      </c>
      <c r="B588" s="403" t="s">
        <v>1157</v>
      </c>
      <c r="C588" s="367"/>
      <c r="D588" s="40">
        <v>184.7</v>
      </c>
      <c r="E588" s="32">
        <v>4</v>
      </c>
      <c r="F588" s="64" t="s">
        <v>1746</v>
      </c>
      <c r="G588" s="33"/>
      <c r="H588" s="125" t="s">
        <v>1739</v>
      </c>
    </row>
    <row r="589" spans="1:8" ht="12" customHeight="1">
      <c r="A589" s="122">
        <v>546</v>
      </c>
      <c r="B589" s="403" t="s">
        <v>1159</v>
      </c>
      <c r="C589" s="367"/>
      <c r="D589" s="40">
        <v>255.8</v>
      </c>
      <c r="E589" s="32">
        <v>4</v>
      </c>
      <c r="F589" s="64" t="s">
        <v>1747</v>
      </c>
      <c r="G589" s="33"/>
      <c r="H589" s="125" t="s">
        <v>1739</v>
      </c>
    </row>
    <row r="590" spans="1:8" ht="12" customHeight="1">
      <c r="A590" s="122">
        <v>547</v>
      </c>
      <c r="B590" s="403" t="s">
        <v>1161</v>
      </c>
      <c r="C590" s="367"/>
      <c r="D590" s="40">
        <v>96.5</v>
      </c>
      <c r="E590" s="32">
        <v>2</v>
      </c>
      <c r="F590" s="64" t="s">
        <v>1711</v>
      </c>
      <c r="G590" s="33"/>
      <c r="H590" s="123">
        <v>41548</v>
      </c>
    </row>
    <row r="591" spans="1:8" ht="12" customHeight="1">
      <c r="A591" s="122">
        <v>548</v>
      </c>
      <c r="B591" s="403" t="s">
        <v>1163</v>
      </c>
      <c r="C591" s="367"/>
      <c r="D591" s="40">
        <v>109</v>
      </c>
      <c r="E591" s="32">
        <v>3</v>
      </c>
      <c r="F591" s="64" t="s">
        <v>1718</v>
      </c>
      <c r="G591" s="33"/>
      <c r="H591" s="123">
        <v>41548</v>
      </c>
    </row>
    <row r="592" spans="1:8" ht="12" customHeight="1">
      <c r="A592" s="122">
        <v>549</v>
      </c>
      <c r="B592" s="403" t="s">
        <v>1165</v>
      </c>
      <c r="C592" s="367"/>
      <c r="D592" s="40">
        <v>176.8</v>
      </c>
      <c r="E592" s="32">
        <v>3</v>
      </c>
      <c r="F592" s="64" t="s">
        <v>1719</v>
      </c>
      <c r="G592" s="33"/>
      <c r="H592" s="123">
        <v>41548</v>
      </c>
    </row>
    <row r="593" spans="1:8" ht="12" customHeight="1">
      <c r="A593" s="122">
        <v>550</v>
      </c>
      <c r="B593" s="403" t="s">
        <v>1167</v>
      </c>
      <c r="C593" s="367"/>
      <c r="D593" s="40">
        <v>108</v>
      </c>
      <c r="E593" s="32">
        <v>4</v>
      </c>
      <c r="F593" s="64" t="s">
        <v>1720</v>
      </c>
      <c r="G593" s="33"/>
      <c r="H593" s="123">
        <v>41548</v>
      </c>
    </row>
    <row r="594" spans="1:8" ht="12" customHeight="1">
      <c r="A594" s="122">
        <v>551</v>
      </c>
      <c r="B594" s="403" t="s">
        <v>1169</v>
      </c>
      <c r="C594" s="367"/>
      <c r="D594" s="40">
        <v>267.3</v>
      </c>
      <c r="E594" s="32">
        <v>4</v>
      </c>
      <c r="F594" s="64" t="s">
        <v>1721</v>
      </c>
      <c r="G594" s="33"/>
      <c r="H594" s="123">
        <v>41548</v>
      </c>
    </row>
    <row r="595" spans="1:8" ht="12" customHeight="1">
      <c r="A595" s="122">
        <v>552</v>
      </c>
      <c r="B595" s="403" t="s">
        <v>1171</v>
      </c>
      <c r="C595" s="367"/>
      <c r="D595" s="40">
        <v>270</v>
      </c>
      <c r="E595" s="32">
        <v>4</v>
      </c>
      <c r="F595" s="64" t="s">
        <v>1722</v>
      </c>
      <c r="G595" s="33"/>
      <c r="H595" s="123">
        <v>41548</v>
      </c>
    </row>
    <row r="596" spans="1:8" ht="12" customHeight="1">
      <c r="A596" s="122">
        <v>553</v>
      </c>
      <c r="B596" s="403" t="s">
        <v>1173</v>
      </c>
      <c r="C596" s="367"/>
      <c r="D596" s="40">
        <v>106</v>
      </c>
      <c r="E596" s="32">
        <v>4</v>
      </c>
      <c r="F596" s="64" t="s">
        <v>1723</v>
      </c>
      <c r="G596" s="33"/>
      <c r="H596" s="123">
        <v>41548</v>
      </c>
    </row>
    <row r="597" spans="1:8" ht="12" customHeight="1">
      <c r="A597" s="122">
        <v>554</v>
      </c>
      <c r="B597" s="403" t="s">
        <v>1175</v>
      </c>
      <c r="C597" s="367"/>
      <c r="D597" s="40">
        <v>144</v>
      </c>
      <c r="E597" s="32">
        <v>4</v>
      </c>
      <c r="F597" s="64" t="s">
        <v>1724</v>
      </c>
      <c r="G597" s="33"/>
      <c r="H597" s="123">
        <v>41548</v>
      </c>
    </row>
    <row r="598" spans="1:8" ht="12" customHeight="1">
      <c r="A598" s="122">
        <v>555</v>
      </c>
      <c r="B598" s="403" t="s">
        <v>1177</v>
      </c>
      <c r="C598" s="367"/>
      <c r="D598" s="40">
        <v>855.2</v>
      </c>
      <c r="E598" s="32">
        <v>18</v>
      </c>
      <c r="F598" s="64" t="s">
        <v>1725</v>
      </c>
      <c r="G598" s="33"/>
      <c r="H598" s="123">
        <v>41548</v>
      </c>
    </row>
    <row r="599" spans="1:8" ht="12" customHeight="1">
      <c r="A599" s="122">
        <v>556</v>
      </c>
      <c r="B599" s="403" t="s">
        <v>1179</v>
      </c>
      <c r="C599" s="367"/>
      <c r="D599" s="40">
        <v>120.2</v>
      </c>
      <c r="E599" s="32">
        <v>4</v>
      </c>
      <c r="F599" s="64" t="s">
        <v>1726</v>
      </c>
      <c r="G599" s="33"/>
      <c r="H599" s="123">
        <v>41548</v>
      </c>
    </row>
    <row r="600" spans="1:8" ht="12" customHeight="1">
      <c r="A600" s="122">
        <v>557</v>
      </c>
      <c r="B600" s="403" t="s">
        <v>1181</v>
      </c>
      <c r="C600" s="367"/>
      <c r="D600" s="40">
        <v>121.1</v>
      </c>
      <c r="E600" s="32">
        <v>4</v>
      </c>
      <c r="F600" s="64" t="s">
        <v>1727</v>
      </c>
      <c r="G600" s="33"/>
      <c r="H600" s="123">
        <v>41548</v>
      </c>
    </row>
    <row r="601" spans="1:8" ht="12" customHeight="1">
      <c r="A601" s="122">
        <v>558</v>
      </c>
      <c r="B601" s="403" t="s">
        <v>1183</v>
      </c>
      <c r="C601" s="367"/>
      <c r="D601" s="40">
        <v>129</v>
      </c>
      <c r="E601" s="32">
        <v>6</v>
      </c>
      <c r="F601" s="64" t="s">
        <v>1728</v>
      </c>
      <c r="G601" s="33"/>
      <c r="H601" s="123">
        <v>41548</v>
      </c>
    </row>
    <row r="602" spans="1:8" ht="12" customHeight="1">
      <c r="A602" s="122">
        <v>559</v>
      </c>
      <c r="B602" s="403" t="s">
        <v>1184</v>
      </c>
      <c r="C602" s="367"/>
      <c r="D602" s="40">
        <v>79.7</v>
      </c>
      <c r="E602" s="32">
        <v>2</v>
      </c>
      <c r="F602" s="64" t="s">
        <v>1729</v>
      </c>
      <c r="G602" s="33"/>
      <c r="H602" s="123">
        <v>41548</v>
      </c>
    </row>
    <row r="603" spans="1:8" ht="12" customHeight="1">
      <c r="A603" s="122">
        <v>560</v>
      </c>
      <c r="B603" s="403" t="s">
        <v>1186</v>
      </c>
      <c r="C603" s="367"/>
      <c r="D603" s="40">
        <v>308</v>
      </c>
      <c r="E603" s="32">
        <v>9</v>
      </c>
      <c r="F603" s="64" t="s">
        <v>1730</v>
      </c>
      <c r="G603" s="33"/>
      <c r="H603" s="123">
        <v>41548</v>
      </c>
    </row>
    <row r="604" spans="1:8" ht="12" customHeight="1">
      <c r="A604" s="122">
        <v>561</v>
      </c>
      <c r="B604" s="403" t="s">
        <v>1188</v>
      </c>
      <c r="C604" s="367"/>
      <c r="D604" s="40">
        <v>95.8</v>
      </c>
      <c r="E604" s="32">
        <v>2</v>
      </c>
      <c r="F604" s="64" t="s">
        <v>1731</v>
      </c>
      <c r="G604" s="33"/>
      <c r="H604" s="123">
        <v>41548</v>
      </c>
    </row>
    <row r="605" spans="1:8" ht="12" customHeight="1">
      <c r="A605" s="122">
        <v>562</v>
      </c>
      <c r="B605" s="403" t="s">
        <v>1190</v>
      </c>
      <c r="C605" s="367"/>
      <c r="D605" s="40">
        <v>256.1</v>
      </c>
      <c r="E605" s="32">
        <v>6</v>
      </c>
      <c r="F605" s="64" t="s">
        <v>1732</v>
      </c>
      <c r="G605" s="33"/>
      <c r="H605" s="123">
        <v>41548</v>
      </c>
    </row>
    <row r="606" spans="1:8" ht="12" customHeight="1">
      <c r="A606" s="122">
        <v>563</v>
      </c>
      <c r="B606" s="403" t="s">
        <v>1192</v>
      </c>
      <c r="C606" s="367"/>
      <c r="D606" s="40">
        <v>241.7</v>
      </c>
      <c r="E606" s="32">
        <v>4</v>
      </c>
      <c r="F606" s="64" t="s">
        <v>1717</v>
      </c>
      <c r="G606" s="33"/>
      <c r="H606" s="123">
        <v>41548</v>
      </c>
    </row>
    <row r="607" spans="1:8" ht="12" customHeight="1">
      <c r="A607" s="122">
        <v>564</v>
      </c>
      <c r="B607" s="403" t="s">
        <v>1194</v>
      </c>
      <c r="C607" s="367"/>
      <c r="D607" s="40">
        <v>133.3</v>
      </c>
      <c r="E607" s="32">
        <v>2</v>
      </c>
      <c r="F607" s="64" t="s">
        <v>1737</v>
      </c>
      <c r="G607" s="33"/>
      <c r="H607" s="123">
        <v>41548</v>
      </c>
    </row>
    <row r="608" spans="1:8" ht="12" customHeight="1">
      <c r="A608" s="122">
        <v>565</v>
      </c>
      <c r="B608" s="403" t="s">
        <v>1195</v>
      </c>
      <c r="C608" s="367"/>
      <c r="D608" s="40">
        <v>134</v>
      </c>
      <c r="E608" s="32">
        <v>2</v>
      </c>
      <c r="F608" s="64" t="s">
        <v>1733</v>
      </c>
      <c r="G608" s="33"/>
      <c r="H608" s="123">
        <v>41548</v>
      </c>
    </row>
    <row r="609" spans="1:8" ht="12" customHeight="1">
      <c r="A609" s="122">
        <v>566</v>
      </c>
      <c r="B609" s="403" t="s">
        <v>1197</v>
      </c>
      <c r="C609" s="367"/>
      <c r="D609" s="40">
        <v>134.9</v>
      </c>
      <c r="E609" s="32">
        <v>2</v>
      </c>
      <c r="F609" s="64" t="s">
        <v>1734</v>
      </c>
      <c r="G609" s="33"/>
      <c r="H609" s="123">
        <v>41548</v>
      </c>
    </row>
    <row r="610" spans="1:8" ht="12" customHeight="1">
      <c r="A610" s="122">
        <v>567</v>
      </c>
      <c r="B610" s="403" t="s">
        <v>1198</v>
      </c>
      <c r="C610" s="367"/>
      <c r="D610" s="40">
        <v>972.44</v>
      </c>
      <c r="E610" s="32">
        <v>22</v>
      </c>
      <c r="F610" s="64" t="s">
        <v>1735</v>
      </c>
      <c r="G610" s="33"/>
      <c r="H610" s="123">
        <v>41548</v>
      </c>
    </row>
    <row r="611" spans="1:8" ht="12" customHeight="1">
      <c r="A611" s="122">
        <v>568</v>
      </c>
      <c r="B611" s="403" t="s">
        <v>1200</v>
      </c>
      <c r="C611" s="367"/>
      <c r="D611" s="40">
        <v>262.8</v>
      </c>
      <c r="E611" s="32">
        <v>4</v>
      </c>
      <c r="F611" s="64" t="s">
        <v>1736</v>
      </c>
      <c r="G611" s="33"/>
      <c r="H611" s="123">
        <v>41548</v>
      </c>
    </row>
    <row r="612" spans="1:8" ht="12" customHeight="1">
      <c r="A612" s="122">
        <v>569</v>
      </c>
      <c r="B612" s="403" t="s">
        <v>1202</v>
      </c>
      <c r="C612" s="367"/>
      <c r="D612" s="40">
        <v>145.8</v>
      </c>
      <c r="E612" s="32">
        <v>4</v>
      </c>
      <c r="F612" s="64" t="s">
        <v>1712</v>
      </c>
      <c r="G612" s="33"/>
      <c r="H612" s="123">
        <v>41548</v>
      </c>
    </row>
    <row r="613" spans="1:8" ht="12" customHeight="1">
      <c r="A613" s="122">
        <v>570</v>
      </c>
      <c r="B613" s="403" t="s">
        <v>1204</v>
      </c>
      <c r="C613" s="367"/>
      <c r="D613" s="40">
        <v>456</v>
      </c>
      <c r="E613" s="32">
        <v>12</v>
      </c>
      <c r="F613" s="64" t="s">
        <v>1713</v>
      </c>
      <c r="G613" s="33"/>
      <c r="H613" s="123">
        <v>41548</v>
      </c>
    </row>
    <row r="614" spans="1:8" ht="12" customHeight="1">
      <c r="A614" s="122">
        <v>571</v>
      </c>
      <c r="B614" s="403" t="s">
        <v>1206</v>
      </c>
      <c r="C614" s="367"/>
      <c r="D614" s="40">
        <v>166.3</v>
      </c>
      <c r="E614" s="32">
        <v>4</v>
      </c>
      <c r="F614" s="64" t="s">
        <v>1714</v>
      </c>
      <c r="G614" s="33"/>
      <c r="H614" s="123">
        <v>41548</v>
      </c>
    </row>
    <row r="615" spans="1:8" ht="12" customHeight="1">
      <c r="A615" s="122">
        <v>572</v>
      </c>
      <c r="B615" s="403" t="s">
        <v>1208</v>
      </c>
      <c r="C615" s="367"/>
      <c r="D615" s="40">
        <v>362.3</v>
      </c>
      <c r="E615" s="32">
        <v>8</v>
      </c>
      <c r="F615" s="64" t="s">
        <v>1715</v>
      </c>
      <c r="G615" s="33"/>
      <c r="H615" s="123">
        <v>41548</v>
      </c>
    </row>
    <row r="616" spans="1:12" ht="12" customHeight="1">
      <c r="A616" s="122">
        <v>573</v>
      </c>
      <c r="B616" s="403" t="s">
        <v>1210</v>
      </c>
      <c r="C616" s="367"/>
      <c r="D616" s="40">
        <v>98.3</v>
      </c>
      <c r="E616" s="32">
        <v>2</v>
      </c>
      <c r="F616" s="33" t="s">
        <v>1716</v>
      </c>
      <c r="G616" s="33"/>
      <c r="H616" s="123">
        <v>41548</v>
      </c>
      <c r="K616" s="1">
        <v>582</v>
      </c>
      <c r="L616" s="1">
        <v>595</v>
      </c>
    </row>
    <row r="617" spans="1:8" ht="18" customHeight="1">
      <c r="A617" s="122"/>
      <c r="B617" s="404" t="s">
        <v>1269</v>
      </c>
      <c r="C617" s="367"/>
      <c r="D617" s="38">
        <f>SUM(D581:D616)</f>
        <v>9671.239999999998</v>
      </c>
      <c r="E617" s="38">
        <f>SUM(E581:E616)</f>
        <v>215</v>
      </c>
      <c r="F617" s="33"/>
      <c r="G617" s="33"/>
      <c r="H617" s="125"/>
    </row>
    <row r="618" spans="1:8" ht="13.5" customHeight="1" thickBot="1">
      <c r="A618" s="126"/>
      <c r="B618" s="406" t="s">
        <v>1215</v>
      </c>
      <c r="C618" s="407"/>
      <c r="D618" s="74">
        <f>D47+D74+D188+D247+D322+D361+D385+D414+D476+D526+D575+D579+D617</f>
        <v>361210.73999999993</v>
      </c>
      <c r="E618" s="74">
        <f>E47+E74+E188+E247+E322+E361+E385+E414+E476+E526+E575+E579+E617</f>
        <v>7507</v>
      </c>
      <c r="F618" s="75"/>
      <c r="G618" s="75"/>
      <c r="H618" s="127"/>
    </row>
    <row r="619" ht="15" customHeight="1"/>
    <row r="620" spans="2:7" ht="13.5" customHeight="1">
      <c r="B620" s="82"/>
      <c r="C620" s="82"/>
      <c r="D620" s="82"/>
      <c r="E620" s="82"/>
      <c r="F620" s="19"/>
      <c r="G620" s="19"/>
    </row>
    <row r="621" spans="3:5" ht="13.5" customHeight="1">
      <c r="C621" s="17"/>
      <c r="D621" s="17"/>
      <c r="E621" s="17"/>
    </row>
    <row r="622" spans="2:8" ht="13.5" customHeight="1">
      <c r="B622" s="83" t="s">
        <v>1751</v>
      </c>
      <c r="C622" s="84"/>
      <c r="D622" s="84"/>
      <c r="E622" s="84"/>
      <c r="F622" s="395" t="s">
        <v>1752</v>
      </c>
      <c r="G622" s="395"/>
      <c r="H622" s="395"/>
    </row>
    <row r="623" spans="3:5" ht="13.5" customHeight="1">
      <c r="C623" s="17"/>
      <c r="D623" s="17"/>
      <c r="E623" s="17"/>
    </row>
    <row r="624" spans="3:7" ht="13.5" customHeight="1">
      <c r="C624" s="144" t="s">
        <v>191</v>
      </c>
      <c r="D624" s="145"/>
      <c r="E624" s="145"/>
      <c r="F624" s="51"/>
      <c r="G624" s="51"/>
    </row>
    <row r="625" spans="3:5" ht="13.5" customHeight="1">
      <c r="C625" s="145"/>
      <c r="D625" s="145"/>
      <c r="E625" s="145"/>
    </row>
    <row r="626" ht="408.75" customHeight="1"/>
    <row r="627" ht="175.5" customHeight="1"/>
    <row r="628" spans="2:10" ht="12" customHeight="1">
      <c r="B628" s="148" t="s">
        <v>154</v>
      </c>
      <c r="C628" s="149"/>
      <c r="D628" s="149"/>
      <c r="E628" s="149"/>
      <c r="F628" s="77"/>
      <c r="G628" s="77"/>
      <c r="H628" s="77"/>
      <c r="I628" s="77"/>
      <c r="J628" s="77"/>
    </row>
    <row r="629" ht="12" customHeight="1"/>
  </sheetData>
  <sheetProtection/>
  <mergeCells count="623">
    <mergeCell ref="B615:C615"/>
    <mergeCell ref="B616:C616"/>
    <mergeCell ref="B617:C617"/>
    <mergeCell ref="B618:C618"/>
    <mergeCell ref="B622:E622"/>
    <mergeCell ref="F622:H622"/>
    <mergeCell ref="C624:E625"/>
    <mergeCell ref="B628:E628"/>
    <mergeCell ref="F628:J628"/>
    <mergeCell ref="B606:C606"/>
    <mergeCell ref="B607:C607"/>
    <mergeCell ref="B620:E620"/>
    <mergeCell ref="B608:C608"/>
    <mergeCell ref="B609:C609"/>
    <mergeCell ref="B610:C610"/>
    <mergeCell ref="B611:C611"/>
    <mergeCell ref="B612:C612"/>
    <mergeCell ref="B613:C613"/>
    <mergeCell ref="B614:C614"/>
    <mergeCell ref="B602:C602"/>
    <mergeCell ref="B603:C603"/>
    <mergeCell ref="B604:C604"/>
    <mergeCell ref="B605:C605"/>
    <mergeCell ref="B598:C598"/>
    <mergeCell ref="B599:C599"/>
    <mergeCell ref="B600:C600"/>
    <mergeCell ref="B601:C601"/>
    <mergeCell ref="B594:C594"/>
    <mergeCell ref="B595:C595"/>
    <mergeCell ref="B596:C596"/>
    <mergeCell ref="B597:C597"/>
    <mergeCell ref="B590:C590"/>
    <mergeCell ref="B591:C591"/>
    <mergeCell ref="B592:C592"/>
    <mergeCell ref="B593:C593"/>
    <mergeCell ref="B586:C586"/>
    <mergeCell ref="B587:C587"/>
    <mergeCell ref="B588:C588"/>
    <mergeCell ref="B589:C589"/>
    <mergeCell ref="B582:C582"/>
    <mergeCell ref="B583:C583"/>
    <mergeCell ref="B584:C584"/>
    <mergeCell ref="B585:C585"/>
    <mergeCell ref="B578:C578"/>
    <mergeCell ref="B579:C579"/>
    <mergeCell ref="B580:H580"/>
    <mergeCell ref="B581:C581"/>
    <mergeCell ref="B574:C574"/>
    <mergeCell ref="B575:C575"/>
    <mergeCell ref="B576:H576"/>
    <mergeCell ref="B577:C577"/>
    <mergeCell ref="B570:C570"/>
    <mergeCell ref="B571:C571"/>
    <mergeCell ref="B572:C572"/>
    <mergeCell ref="B573:C573"/>
    <mergeCell ref="B566:C566"/>
    <mergeCell ref="B567:C567"/>
    <mergeCell ref="B568:C568"/>
    <mergeCell ref="B569:C569"/>
    <mergeCell ref="B562:C562"/>
    <mergeCell ref="B563:C563"/>
    <mergeCell ref="B564:C564"/>
    <mergeCell ref="B565:C565"/>
    <mergeCell ref="B558:C558"/>
    <mergeCell ref="B559:C559"/>
    <mergeCell ref="B560:C560"/>
    <mergeCell ref="B561:C561"/>
    <mergeCell ref="B554:C554"/>
    <mergeCell ref="B555:C555"/>
    <mergeCell ref="B556:C556"/>
    <mergeCell ref="B557:C557"/>
    <mergeCell ref="B550:C550"/>
    <mergeCell ref="B551:C551"/>
    <mergeCell ref="B552:C552"/>
    <mergeCell ref="B553:C553"/>
    <mergeCell ref="B546:C546"/>
    <mergeCell ref="B547:C547"/>
    <mergeCell ref="B548:C548"/>
    <mergeCell ref="B549:C549"/>
    <mergeCell ref="B542:C542"/>
    <mergeCell ref="B543:C543"/>
    <mergeCell ref="B544:C544"/>
    <mergeCell ref="B545:C545"/>
    <mergeCell ref="B538:C538"/>
    <mergeCell ref="B539:C539"/>
    <mergeCell ref="B540:C540"/>
    <mergeCell ref="B541:C541"/>
    <mergeCell ref="B534:C534"/>
    <mergeCell ref="B535:C535"/>
    <mergeCell ref="B536:C536"/>
    <mergeCell ref="B537:C537"/>
    <mergeCell ref="B530:C530"/>
    <mergeCell ref="B531:C531"/>
    <mergeCell ref="B532:C532"/>
    <mergeCell ref="B533:C533"/>
    <mergeCell ref="B526:C526"/>
    <mergeCell ref="B527:H527"/>
    <mergeCell ref="B528:C528"/>
    <mergeCell ref="B529:C529"/>
    <mergeCell ref="B522:C522"/>
    <mergeCell ref="B523:C523"/>
    <mergeCell ref="B524:C524"/>
    <mergeCell ref="B525:C525"/>
    <mergeCell ref="B518:C518"/>
    <mergeCell ref="B519:C519"/>
    <mergeCell ref="B520:C520"/>
    <mergeCell ref="B521:C521"/>
    <mergeCell ref="B514:C514"/>
    <mergeCell ref="B515:C515"/>
    <mergeCell ref="B516:C516"/>
    <mergeCell ref="B517:C517"/>
    <mergeCell ref="B510:C510"/>
    <mergeCell ref="B511:C511"/>
    <mergeCell ref="B512:C512"/>
    <mergeCell ref="B513:C513"/>
    <mergeCell ref="B506:C506"/>
    <mergeCell ref="B507:C507"/>
    <mergeCell ref="B508:C508"/>
    <mergeCell ref="B509:C509"/>
    <mergeCell ref="B502:C502"/>
    <mergeCell ref="B503:C503"/>
    <mergeCell ref="B504:C504"/>
    <mergeCell ref="B505:C505"/>
    <mergeCell ref="B498:C498"/>
    <mergeCell ref="B499:C499"/>
    <mergeCell ref="B500:C500"/>
    <mergeCell ref="B501:C501"/>
    <mergeCell ref="B494:C494"/>
    <mergeCell ref="B495:C495"/>
    <mergeCell ref="B496:C496"/>
    <mergeCell ref="B497:C497"/>
    <mergeCell ref="B490:C490"/>
    <mergeCell ref="B491:C491"/>
    <mergeCell ref="B492:C492"/>
    <mergeCell ref="B493:C493"/>
    <mergeCell ref="B486:C486"/>
    <mergeCell ref="B487:C487"/>
    <mergeCell ref="B488:C488"/>
    <mergeCell ref="B489:C489"/>
    <mergeCell ref="B482:C482"/>
    <mergeCell ref="B483:C483"/>
    <mergeCell ref="B484:C484"/>
    <mergeCell ref="B485:C485"/>
    <mergeCell ref="B478:C478"/>
    <mergeCell ref="B479:C479"/>
    <mergeCell ref="B480:C480"/>
    <mergeCell ref="B481:C481"/>
    <mergeCell ref="B474:C474"/>
    <mergeCell ref="B475:C475"/>
    <mergeCell ref="B476:C476"/>
    <mergeCell ref="B477:H477"/>
    <mergeCell ref="B470:C470"/>
    <mergeCell ref="B471:C471"/>
    <mergeCell ref="B472:C472"/>
    <mergeCell ref="B473:C473"/>
    <mergeCell ref="B466:C466"/>
    <mergeCell ref="B467:C467"/>
    <mergeCell ref="B468:C468"/>
    <mergeCell ref="B469:C469"/>
    <mergeCell ref="B462:C462"/>
    <mergeCell ref="B463:C463"/>
    <mergeCell ref="B464:C464"/>
    <mergeCell ref="B465:C465"/>
    <mergeCell ref="B458:C458"/>
    <mergeCell ref="B459:C459"/>
    <mergeCell ref="B460:C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46:C446"/>
    <mergeCell ref="B447:C447"/>
    <mergeCell ref="B448:C448"/>
    <mergeCell ref="B449:C449"/>
    <mergeCell ref="B442:C442"/>
    <mergeCell ref="B443:C443"/>
    <mergeCell ref="B444:C444"/>
    <mergeCell ref="B445:C445"/>
    <mergeCell ref="B438:C438"/>
    <mergeCell ref="B439:C439"/>
    <mergeCell ref="B440:C440"/>
    <mergeCell ref="B441:C441"/>
    <mergeCell ref="B434:C434"/>
    <mergeCell ref="B435:C435"/>
    <mergeCell ref="B436:C436"/>
    <mergeCell ref="B437:C437"/>
    <mergeCell ref="B430:C430"/>
    <mergeCell ref="B431:C431"/>
    <mergeCell ref="B432:C432"/>
    <mergeCell ref="B433:C433"/>
    <mergeCell ref="B426:C426"/>
    <mergeCell ref="B427:C427"/>
    <mergeCell ref="B428:C428"/>
    <mergeCell ref="B429:C429"/>
    <mergeCell ref="B422:C422"/>
    <mergeCell ref="B423:C423"/>
    <mergeCell ref="B424:C424"/>
    <mergeCell ref="B425:C425"/>
    <mergeCell ref="B418:C418"/>
    <mergeCell ref="B419:C419"/>
    <mergeCell ref="B420:C420"/>
    <mergeCell ref="B421:C421"/>
    <mergeCell ref="B414:C414"/>
    <mergeCell ref="B415:H415"/>
    <mergeCell ref="B416:C416"/>
    <mergeCell ref="B417:C417"/>
    <mergeCell ref="B410:C410"/>
    <mergeCell ref="B411:C411"/>
    <mergeCell ref="B412:C412"/>
    <mergeCell ref="B413:C413"/>
    <mergeCell ref="B406:C406"/>
    <mergeCell ref="B407:C407"/>
    <mergeCell ref="B408:C408"/>
    <mergeCell ref="B409:C409"/>
    <mergeCell ref="B402:C402"/>
    <mergeCell ref="B403:C403"/>
    <mergeCell ref="B404:C404"/>
    <mergeCell ref="B405:C405"/>
    <mergeCell ref="B398:C398"/>
    <mergeCell ref="B399:C399"/>
    <mergeCell ref="B400:C400"/>
    <mergeCell ref="B401:C401"/>
    <mergeCell ref="B394:C394"/>
    <mergeCell ref="B395:C395"/>
    <mergeCell ref="B396:C396"/>
    <mergeCell ref="B397:C397"/>
    <mergeCell ref="B390:C390"/>
    <mergeCell ref="B391:C391"/>
    <mergeCell ref="B392:C392"/>
    <mergeCell ref="B393:C393"/>
    <mergeCell ref="B386:H386"/>
    <mergeCell ref="B387:C387"/>
    <mergeCell ref="B388:C388"/>
    <mergeCell ref="B389:C389"/>
    <mergeCell ref="B382:C382"/>
    <mergeCell ref="B383:C383"/>
    <mergeCell ref="B384:C384"/>
    <mergeCell ref="B385:C385"/>
    <mergeCell ref="B378:C378"/>
    <mergeCell ref="B379:C379"/>
    <mergeCell ref="B380:C380"/>
    <mergeCell ref="B381:C381"/>
    <mergeCell ref="B374:C374"/>
    <mergeCell ref="B375:C375"/>
    <mergeCell ref="B376:C376"/>
    <mergeCell ref="B377:C377"/>
    <mergeCell ref="B370:C370"/>
    <mergeCell ref="B371:C371"/>
    <mergeCell ref="B372:C372"/>
    <mergeCell ref="B373:C373"/>
    <mergeCell ref="B366:C366"/>
    <mergeCell ref="B367:C367"/>
    <mergeCell ref="B368:C368"/>
    <mergeCell ref="B369:C369"/>
    <mergeCell ref="B362:H362"/>
    <mergeCell ref="B363:C363"/>
    <mergeCell ref="B364:C364"/>
    <mergeCell ref="B365:C365"/>
    <mergeCell ref="B358:C358"/>
    <mergeCell ref="B359:C359"/>
    <mergeCell ref="B360:C360"/>
    <mergeCell ref="B361:C361"/>
    <mergeCell ref="B354:C354"/>
    <mergeCell ref="B355:C355"/>
    <mergeCell ref="B356:C356"/>
    <mergeCell ref="B357:C357"/>
    <mergeCell ref="B350:C350"/>
    <mergeCell ref="B351:C351"/>
    <mergeCell ref="B352:C352"/>
    <mergeCell ref="B353:C353"/>
    <mergeCell ref="B346:C346"/>
    <mergeCell ref="B347:C347"/>
    <mergeCell ref="B348:C348"/>
    <mergeCell ref="B349:C349"/>
    <mergeCell ref="B342:C342"/>
    <mergeCell ref="B343:C343"/>
    <mergeCell ref="B344:C344"/>
    <mergeCell ref="B345:C345"/>
    <mergeCell ref="B338:C338"/>
    <mergeCell ref="B339:C339"/>
    <mergeCell ref="B340:C340"/>
    <mergeCell ref="B341:C341"/>
    <mergeCell ref="B334:C334"/>
    <mergeCell ref="B335:C335"/>
    <mergeCell ref="B336:C336"/>
    <mergeCell ref="B337:C337"/>
    <mergeCell ref="B330:C330"/>
    <mergeCell ref="B331:C331"/>
    <mergeCell ref="B332:C332"/>
    <mergeCell ref="B333:C333"/>
    <mergeCell ref="B326:C326"/>
    <mergeCell ref="B327:C327"/>
    <mergeCell ref="B328:C328"/>
    <mergeCell ref="B329:C329"/>
    <mergeCell ref="B322:C322"/>
    <mergeCell ref="B323:H323"/>
    <mergeCell ref="B324:C324"/>
    <mergeCell ref="B325:C325"/>
    <mergeCell ref="B318:C318"/>
    <mergeCell ref="B319:C319"/>
    <mergeCell ref="B320:C320"/>
    <mergeCell ref="B321:C321"/>
    <mergeCell ref="B314:C314"/>
    <mergeCell ref="B315:C315"/>
    <mergeCell ref="B316:C316"/>
    <mergeCell ref="B317:C317"/>
    <mergeCell ref="B310:C310"/>
    <mergeCell ref="B311:C311"/>
    <mergeCell ref="B312:C312"/>
    <mergeCell ref="B313:C313"/>
    <mergeCell ref="B306:C306"/>
    <mergeCell ref="B307:C307"/>
    <mergeCell ref="B308:C308"/>
    <mergeCell ref="B309:C309"/>
    <mergeCell ref="B302:C302"/>
    <mergeCell ref="B303:C303"/>
    <mergeCell ref="B304:C304"/>
    <mergeCell ref="B305:C305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B282:C282"/>
    <mergeCell ref="B283:C283"/>
    <mergeCell ref="B284:C284"/>
    <mergeCell ref="B285:C285"/>
    <mergeCell ref="B278:C278"/>
    <mergeCell ref="B279:C279"/>
    <mergeCell ref="B280:C280"/>
    <mergeCell ref="B281:C281"/>
    <mergeCell ref="B274:C274"/>
    <mergeCell ref="B275:C275"/>
    <mergeCell ref="B276:C276"/>
    <mergeCell ref="B277:C277"/>
    <mergeCell ref="B270:C270"/>
    <mergeCell ref="B271:C271"/>
    <mergeCell ref="B272:C272"/>
    <mergeCell ref="B273:C273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258:C258"/>
    <mergeCell ref="B259:C259"/>
    <mergeCell ref="B260:C260"/>
    <mergeCell ref="B261:C261"/>
    <mergeCell ref="B254:C254"/>
    <mergeCell ref="B255:C255"/>
    <mergeCell ref="B256:C256"/>
    <mergeCell ref="B257:C257"/>
    <mergeCell ref="B250:C250"/>
    <mergeCell ref="B251:C251"/>
    <mergeCell ref="B252:C252"/>
    <mergeCell ref="B253:C253"/>
    <mergeCell ref="B246:C246"/>
    <mergeCell ref="B247:C247"/>
    <mergeCell ref="B248:H248"/>
    <mergeCell ref="B249:C249"/>
    <mergeCell ref="B242:C242"/>
    <mergeCell ref="B243:C243"/>
    <mergeCell ref="B244:C244"/>
    <mergeCell ref="B245:C245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22:C222"/>
    <mergeCell ref="B223:C223"/>
    <mergeCell ref="B224:C224"/>
    <mergeCell ref="B225:C225"/>
    <mergeCell ref="B218:C218"/>
    <mergeCell ref="B219:C219"/>
    <mergeCell ref="B220:C220"/>
    <mergeCell ref="B221:C221"/>
    <mergeCell ref="B214:C214"/>
    <mergeCell ref="B215:C215"/>
    <mergeCell ref="B216:C216"/>
    <mergeCell ref="B217:C217"/>
    <mergeCell ref="B210:C210"/>
    <mergeCell ref="B211:C211"/>
    <mergeCell ref="B212:C212"/>
    <mergeCell ref="B213:C213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186:C186"/>
    <mergeCell ref="B187:C187"/>
    <mergeCell ref="B188:C188"/>
    <mergeCell ref="B189:H189"/>
    <mergeCell ref="B182:C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H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H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2:H2"/>
    <mergeCell ref="B3:I3"/>
    <mergeCell ref="B4:C4"/>
    <mergeCell ref="B5:H5"/>
  </mergeCells>
  <printOptions/>
  <pageMargins left="0.6299212598425197" right="0.1968503937007874" top="0.2362204724409449" bottom="0.2362204724409449" header="0.31496062992125984" footer="0.31496062992125984"/>
  <pageSetup horizontalDpi="600" verticalDpi="600" orientation="portrait" paperSize="9" scale="91" r:id="rId1"/>
  <rowBreaks count="12" manualBreakCount="12">
    <brk id="56" max="7" man="1"/>
    <brk id="119" max="7" man="1"/>
    <brk id="176" max="7" man="1"/>
    <brk id="222" max="7" man="1"/>
    <brk id="267" max="7" man="1"/>
    <brk id="320" max="7" man="1"/>
    <brk id="376" max="7" man="1"/>
    <brk id="424" max="7" man="1"/>
    <brk id="464" max="7" man="1"/>
    <brk id="517" max="7" man="1"/>
    <brk id="575" max="7" man="1"/>
    <brk id="6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82"/>
  <sheetViews>
    <sheetView zoomScalePageLayoutView="0" workbookViewId="0" topLeftCell="A1">
      <selection activeCell="I308" sqref="I308"/>
    </sheetView>
  </sheetViews>
  <sheetFormatPr defaultColWidth="9.140625" defaultRowHeight="12" customHeight="1"/>
  <cols>
    <col min="1" max="1" width="3.8515625" style="136" customWidth="1"/>
    <col min="2" max="2" width="12.00390625" style="1" customWidth="1"/>
    <col min="3" max="3" width="51.140625" style="1" customWidth="1"/>
    <col min="4" max="4" width="27.00390625" style="1" customWidth="1"/>
    <col min="5" max="16384" width="9.140625" style="1" customWidth="1"/>
  </cols>
  <sheetData>
    <row r="1" ht="12" customHeight="1">
      <c r="A1" s="137"/>
    </row>
    <row r="2" spans="1:4" ht="51.75" customHeight="1">
      <c r="A2" s="138"/>
      <c r="B2" s="142" t="s">
        <v>1764</v>
      </c>
      <c r="C2" s="143"/>
      <c r="D2" s="143"/>
    </row>
    <row r="3" spans="1:4" ht="9" customHeight="1" thickBot="1">
      <c r="A3" s="139"/>
      <c r="B3" s="382" t="s">
        <v>46</v>
      </c>
      <c r="C3" s="383"/>
      <c r="D3" s="383"/>
    </row>
    <row r="4" spans="1:4" ht="39" customHeight="1" thickBot="1">
      <c r="A4" s="135" t="s">
        <v>1762</v>
      </c>
      <c r="B4" s="408" t="s">
        <v>1765</v>
      </c>
      <c r="C4" s="409"/>
      <c r="D4" s="86" t="s">
        <v>1753</v>
      </c>
    </row>
    <row r="5" spans="1:4" ht="12" customHeight="1" thickBot="1">
      <c r="A5" s="128"/>
      <c r="B5" s="410" t="s">
        <v>51</v>
      </c>
      <c r="C5" s="410"/>
      <c r="D5" s="411"/>
    </row>
    <row r="6" spans="1:4" ht="12" customHeight="1">
      <c r="A6" s="129">
        <v>1</v>
      </c>
      <c r="B6" s="412" t="s">
        <v>52</v>
      </c>
      <c r="C6" s="413"/>
      <c r="D6" s="87">
        <v>217.9</v>
      </c>
    </row>
    <row r="7" spans="1:4" ht="12" customHeight="1">
      <c r="A7" s="130">
        <v>2</v>
      </c>
      <c r="B7" s="401" t="s">
        <v>54</v>
      </c>
      <c r="C7" s="377"/>
      <c r="D7" s="88">
        <v>80.6</v>
      </c>
    </row>
    <row r="8" spans="1:4" ht="12" customHeight="1">
      <c r="A8" s="130">
        <v>3</v>
      </c>
      <c r="B8" s="401" t="s">
        <v>57</v>
      </c>
      <c r="C8" s="377"/>
      <c r="D8" s="88">
        <v>460.2</v>
      </c>
    </row>
    <row r="9" spans="1:4" ht="12" customHeight="1">
      <c r="A9" s="130">
        <v>4</v>
      </c>
      <c r="B9" s="401" t="s">
        <v>60</v>
      </c>
      <c r="C9" s="377"/>
      <c r="D9" s="88">
        <v>40.2</v>
      </c>
    </row>
    <row r="10" spans="1:4" ht="12" customHeight="1">
      <c r="A10" s="130">
        <v>5</v>
      </c>
      <c r="B10" s="401" t="s">
        <v>61</v>
      </c>
      <c r="C10" s="377"/>
      <c r="D10" s="88">
        <v>111.8</v>
      </c>
    </row>
    <row r="11" spans="1:4" ht="12" customHeight="1">
      <c r="A11" s="130">
        <v>6</v>
      </c>
      <c r="B11" s="401" t="s">
        <v>63</v>
      </c>
      <c r="C11" s="377"/>
      <c r="D11" s="88">
        <v>91.8</v>
      </c>
    </row>
    <row r="12" spans="1:4" ht="12" customHeight="1">
      <c r="A12" s="130">
        <v>7</v>
      </c>
      <c r="B12" s="401" t="s">
        <v>65</v>
      </c>
      <c r="C12" s="377"/>
      <c r="D12" s="88">
        <v>91</v>
      </c>
    </row>
    <row r="13" spans="1:4" ht="12" customHeight="1">
      <c r="A13" s="130">
        <v>8</v>
      </c>
      <c r="B13" s="401" t="s">
        <v>67</v>
      </c>
      <c r="C13" s="377"/>
      <c r="D13" s="88">
        <v>97.7</v>
      </c>
    </row>
    <row r="14" spans="1:4" ht="12" customHeight="1">
      <c r="A14" s="130">
        <v>9</v>
      </c>
      <c r="B14" s="401" t="s">
        <v>69</v>
      </c>
      <c r="C14" s="377"/>
      <c r="D14" s="88">
        <v>108.2</v>
      </c>
    </row>
    <row r="15" spans="1:4" ht="12" customHeight="1">
      <c r="A15" s="130">
        <v>10</v>
      </c>
      <c r="B15" s="401" t="s">
        <v>71</v>
      </c>
      <c r="C15" s="377"/>
      <c r="D15" s="88">
        <v>93.9</v>
      </c>
    </row>
    <row r="16" spans="1:4" ht="12" customHeight="1">
      <c r="A16" s="130">
        <v>11</v>
      </c>
      <c r="B16" s="401" t="s">
        <v>73</v>
      </c>
      <c r="C16" s="377"/>
      <c r="D16" s="88">
        <v>402.2</v>
      </c>
    </row>
    <row r="17" spans="1:4" ht="12" customHeight="1">
      <c r="A17" s="130">
        <v>12</v>
      </c>
      <c r="B17" s="401" t="s">
        <v>75</v>
      </c>
      <c r="C17" s="377"/>
      <c r="D17" s="88">
        <v>392.4</v>
      </c>
    </row>
    <row r="18" spans="1:4" ht="12" customHeight="1">
      <c r="A18" s="130">
        <v>13</v>
      </c>
      <c r="B18" s="401" t="s">
        <v>77</v>
      </c>
      <c r="C18" s="377"/>
      <c r="D18" s="88">
        <v>391.5</v>
      </c>
    </row>
    <row r="19" spans="1:4" ht="12" customHeight="1">
      <c r="A19" s="130">
        <v>14</v>
      </c>
      <c r="B19" s="401" t="s">
        <v>80</v>
      </c>
      <c r="C19" s="377"/>
      <c r="D19" s="88">
        <v>380.8</v>
      </c>
    </row>
    <row r="20" spans="1:4" ht="12" customHeight="1">
      <c r="A20" s="130">
        <v>15</v>
      </c>
      <c r="B20" s="401" t="s">
        <v>82</v>
      </c>
      <c r="C20" s="372"/>
      <c r="D20" s="88">
        <v>502.9</v>
      </c>
    </row>
    <row r="21" spans="1:4" ht="12" customHeight="1">
      <c r="A21" s="130">
        <v>16</v>
      </c>
      <c r="B21" s="402" t="s">
        <v>85</v>
      </c>
      <c r="C21" s="362"/>
      <c r="D21" s="88">
        <v>502.9</v>
      </c>
    </row>
    <row r="22" spans="1:4" ht="12" customHeight="1">
      <c r="A22" s="130">
        <v>17</v>
      </c>
      <c r="B22" s="403" t="s">
        <v>88</v>
      </c>
      <c r="C22" s="367"/>
      <c r="D22" s="88">
        <v>503.6</v>
      </c>
    </row>
    <row r="23" spans="1:4" ht="12" customHeight="1">
      <c r="A23" s="130">
        <v>18</v>
      </c>
      <c r="B23" s="403" t="s">
        <v>90</v>
      </c>
      <c r="C23" s="367"/>
      <c r="D23" s="88">
        <v>922.9</v>
      </c>
    </row>
    <row r="24" spans="1:4" ht="12" customHeight="1">
      <c r="A24" s="130">
        <v>19</v>
      </c>
      <c r="B24" s="403" t="s">
        <v>93</v>
      </c>
      <c r="C24" s="367"/>
      <c r="D24" s="88">
        <v>1377.5</v>
      </c>
    </row>
    <row r="25" spans="1:4" ht="12" customHeight="1">
      <c r="A25" s="130">
        <v>20</v>
      </c>
      <c r="B25" s="403" t="s">
        <v>96</v>
      </c>
      <c r="C25" s="367"/>
      <c r="D25" s="88">
        <v>1348.2</v>
      </c>
    </row>
    <row r="26" spans="1:4" ht="12" customHeight="1">
      <c r="A26" s="130">
        <v>21</v>
      </c>
      <c r="B26" s="403" t="s">
        <v>98</v>
      </c>
      <c r="C26" s="367"/>
      <c r="D26" s="88">
        <v>1832.4</v>
      </c>
    </row>
    <row r="27" spans="1:4" ht="12" customHeight="1">
      <c r="A27" s="130">
        <v>22</v>
      </c>
      <c r="B27" s="403" t="s">
        <v>101</v>
      </c>
      <c r="C27" s="367"/>
      <c r="D27" s="88">
        <v>248</v>
      </c>
    </row>
    <row r="28" spans="1:4" ht="12" customHeight="1">
      <c r="A28" s="130">
        <v>23</v>
      </c>
      <c r="B28" s="403" t="s">
        <v>103</v>
      </c>
      <c r="C28" s="367"/>
      <c r="D28" s="89">
        <f>307.9+19</f>
        <v>326.9</v>
      </c>
    </row>
    <row r="29" spans="1:4" ht="12" customHeight="1">
      <c r="A29" s="130">
        <v>24</v>
      </c>
      <c r="B29" s="403" t="s">
        <v>105</v>
      </c>
      <c r="C29" s="367"/>
      <c r="D29" s="88">
        <v>259.7</v>
      </c>
    </row>
    <row r="30" spans="1:4" ht="12" customHeight="1">
      <c r="A30" s="130">
        <v>25</v>
      </c>
      <c r="B30" s="403" t="s">
        <v>106</v>
      </c>
      <c r="C30" s="367"/>
      <c r="D30" s="88">
        <v>1905.4</v>
      </c>
    </row>
    <row r="31" spans="1:4" ht="12" customHeight="1">
      <c r="A31" s="130">
        <v>26</v>
      </c>
      <c r="B31" s="403" t="s">
        <v>109</v>
      </c>
      <c r="C31" s="367"/>
      <c r="D31" s="88">
        <v>1008.6</v>
      </c>
    </row>
    <row r="32" spans="1:4" ht="12" customHeight="1">
      <c r="A32" s="130">
        <v>27</v>
      </c>
      <c r="B32" s="403" t="s">
        <v>112</v>
      </c>
      <c r="C32" s="367"/>
      <c r="D32" s="88">
        <v>740</v>
      </c>
    </row>
    <row r="33" spans="1:4" ht="12" customHeight="1">
      <c r="A33" s="130">
        <v>28</v>
      </c>
      <c r="B33" s="403" t="s">
        <v>114</v>
      </c>
      <c r="C33" s="367"/>
      <c r="D33" s="88">
        <v>90.1</v>
      </c>
    </row>
    <row r="34" spans="1:4" ht="12" customHeight="1">
      <c r="A34" s="130">
        <v>29</v>
      </c>
      <c r="B34" s="403" t="s">
        <v>116</v>
      </c>
      <c r="C34" s="367"/>
      <c r="D34" s="88">
        <v>59.6</v>
      </c>
    </row>
    <row r="35" spans="1:4" ht="12" customHeight="1">
      <c r="A35" s="130">
        <v>30</v>
      </c>
      <c r="B35" s="403" t="s">
        <v>118</v>
      </c>
      <c r="C35" s="367"/>
      <c r="D35" s="88">
        <v>80.7</v>
      </c>
    </row>
    <row r="36" spans="1:4" ht="12" customHeight="1">
      <c r="A36" s="130">
        <v>31</v>
      </c>
      <c r="B36" s="403" t="s">
        <v>119</v>
      </c>
      <c r="C36" s="367"/>
      <c r="D36" s="90">
        <v>116</v>
      </c>
    </row>
    <row r="37" spans="1:4" ht="12" customHeight="1">
      <c r="A37" s="130">
        <v>32</v>
      </c>
      <c r="B37" s="403" t="s">
        <v>120</v>
      </c>
      <c r="C37" s="367"/>
      <c r="D37" s="88">
        <v>50.3</v>
      </c>
    </row>
    <row r="38" spans="1:4" ht="12" customHeight="1">
      <c r="A38" s="130">
        <v>33</v>
      </c>
      <c r="B38" s="403" t="s">
        <v>121</v>
      </c>
      <c r="C38" s="367"/>
      <c r="D38" s="88">
        <v>352.2</v>
      </c>
    </row>
    <row r="39" spans="1:4" ht="12" customHeight="1">
      <c r="A39" s="130">
        <v>34</v>
      </c>
      <c r="B39" s="403" t="s">
        <v>122</v>
      </c>
      <c r="C39" s="367"/>
      <c r="D39" s="88">
        <v>153.8</v>
      </c>
    </row>
    <row r="40" spans="1:4" ht="12" customHeight="1">
      <c r="A40" s="130">
        <v>35</v>
      </c>
      <c r="B40" s="403" t="s">
        <v>123</v>
      </c>
      <c r="C40" s="367"/>
      <c r="D40" s="88">
        <v>30.8</v>
      </c>
    </row>
    <row r="41" spans="1:4" ht="12" customHeight="1">
      <c r="A41" s="130">
        <v>36</v>
      </c>
      <c r="B41" s="403" t="s">
        <v>124</v>
      </c>
      <c r="C41" s="367"/>
      <c r="D41" s="88">
        <v>29.5</v>
      </c>
    </row>
    <row r="42" spans="1:4" ht="12" customHeight="1">
      <c r="A42" s="130">
        <v>37</v>
      </c>
      <c r="B42" s="403" t="s">
        <v>125</v>
      </c>
      <c r="C42" s="367"/>
      <c r="D42" s="88">
        <v>41.4</v>
      </c>
    </row>
    <row r="43" spans="1:4" ht="12" customHeight="1">
      <c r="A43" s="130">
        <v>38</v>
      </c>
      <c r="B43" s="403" t="s">
        <v>127</v>
      </c>
      <c r="C43" s="367"/>
      <c r="D43" s="88">
        <v>155.7</v>
      </c>
    </row>
    <row r="44" spans="1:4" ht="12" customHeight="1">
      <c r="A44" s="130">
        <v>39</v>
      </c>
      <c r="B44" s="403" t="s">
        <v>129</v>
      </c>
      <c r="C44" s="367"/>
      <c r="D44" s="88">
        <v>115.8</v>
      </c>
    </row>
    <row r="45" spans="1:4" ht="12" customHeight="1">
      <c r="A45" s="130">
        <v>40</v>
      </c>
      <c r="B45" s="403" t="s">
        <v>130</v>
      </c>
      <c r="C45" s="367"/>
      <c r="D45" s="88">
        <v>103.1</v>
      </c>
    </row>
    <row r="46" spans="1:4" ht="12" customHeight="1" thickBot="1">
      <c r="A46" s="131">
        <v>41</v>
      </c>
      <c r="B46" s="414" t="s">
        <v>131</v>
      </c>
      <c r="C46" s="415"/>
      <c r="D46" s="104">
        <v>166</v>
      </c>
    </row>
    <row r="47" spans="1:4" ht="12" customHeight="1" thickBot="1">
      <c r="A47" s="128"/>
      <c r="B47" s="416" t="s">
        <v>1269</v>
      </c>
      <c r="C47" s="417"/>
      <c r="D47" s="105">
        <f>SUM(D6:D46)</f>
        <v>15984.2</v>
      </c>
    </row>
    <row r="48" spans="1:4" ht="12" customHeight="1" thickBot="1">
      <c r="A48" s="128"/>
      <c r="B48" s="410" t="s">
        <v>134</v>
      </c>
      <c r="C48" s="410"/>
      <c r="D48" s="411"/>
    </row>
    <row r="49" spans="1:4" ht="12" customHeight="1">
      <c r="A49" s="129">
        <v>42</v>
      </c>
      <c r="B49" s="418" t="s">
        <v>140</v>
      </c>
      <c r="C49" s="419"/>
      <c r="D49" s="106">
        <v>391.5</v>
      </c>
    </row>
    <row r="50" spans="1:4" ht="12" customHeight="1">
      <c r="A50" s="130">
        <v>43</v>
      </c>
      <c r="B50" s="403" t="s">
        <v>142</v>
      </c>
      <c r="C50" s="367"/>
      <c r="D50" s="91">
        <v>604.48</v>
      </c>
    </row>
    <row r="51" spans="1:4" ht="12" customHeight="1">
      <c r="A51" s="130">
        <v>44</v>
      </c>
      <c r="B51" s="403" t="s">
        <v>144</v>
      </c>
      <c r="C51" s="367"/>
      <c r="D51" s="91">
        <v>1133.9</v>
      </c>
    </row>
    <row r="52" spans="1:4" ht="12" customHeight="1">
      <c r="A52" s="130">
        <v>45</v>
      </c>
      <c r="B52" s="403" t="s">
        <v>146</v>
      </c>
      <c r="C52" s="367"/>
      <c r="D52" s="91">
        <v>385</v>
      </c>
    </row>
    <row r="53" spans="1:4" ht="12" customHeight="1">
      <c r="A53" s="130">
        <v>46</v>
      </c>
      <c r="B53" s="403" t="s">
        <v>148</v>
      </c>
      <c r="C53" s="367"/>
      <c r="D53" s="91">
        <v>1111.7</v>
      </c>
    </row>
    <row r="54" spans="1:4" ht="12" customHeight="1">
      <c r="A54" s="130">
        <v>47</v>
      </c>
      <c r="B54" s="403" t="s">
        <v>151</v>
      </c>
      <c r="C54" s="367"/>
      <c r="D54" s="92">
        <v>392.4</v>
      </c>
    </row>
    <row r="55" spans="1:4" ht="12" customHeight="1">
      <c r="A55" s="130">
        <v>48</v>
      </c>
      <c r="B55" s="403" t="s">
        <v>153</v>
      </c>
      <c r="C55" s="367"/>
      <c r="D55" s="91">
        <v>383.3</v>
      </c>
    </row>
    <row r="56" spans="1:4" ht="12" customHeight="1">
      <c r="A56" s="130">
        <v>49</v>
      </c>
      <c r="B56" s="403" t="s">
        <v>155</v>
      </c>
      <c r="C56" s="367"/>
      <c r="D56" s="91">
        <v>374.8</v>
      </c>
    </row>
    <row r="57" spans="1:4" ht="12" customHeight="1">
      <c r="A57" s="130">
        <v>50</v>
      </c>
      <c r="B57" s="400" t="s">
        <v>156</v>
      </c>
      <c r="C57" s="240"/>
      <c r="D57" s="93">
        <v>382.3</v>
      </c>
    </row>
    <row r="58" spans="1:4" ht="12" customHeight="1">
      <c r="A58" s="130">
        <v>51</v>
      </c>
      <c r="B58" s="401" t="s">
        <v>158</v>
      </c>
      <c r="C58" s="238"/>
      <c r="D58" s="93">
        <v>374.5</v>
      </c>
    </row>
    <row r="59" spans="1:4" ht="12" customHeight="1">
      <c r="A59" s="130">
        <v>52</v>
      </c>
      <c r="B59" s="401" t="s">
        <v>159</v>
      </c>
      <c r="C59" s="238"/>
      <c r="D59" s="93">
        <v>377.9</v>
      </c>
    </row>
    <row r="60" spans="1:4" ht="12" customHeight="1">
      <c r="A60" s="130">
        <v>53</v>
      </c>
      <c r="B60" s="401" t="s">
        <v>160</v>
      </c>
      <c r="C60" s="238"/>
      <c r="D60" s="93">
        <v>380.2</v>
      </c>
    </row>
    <row r="61" spans="1:4" ht="12" customHeight="1">
      <c r="A61" s="130">
        <v>54</v>
      </c>
      <c r="B61" s="401" t="s">
        <v>161</v>
      </c>
      <c r="C61" s="238"/>
      <c r="D61" s="93">
        <v>864.7</v>
      </c>
    </row>
    <row r="62" spans="1:4" ht="12" customHeight="1">
      <c r="A62" s="130">
        <v>55</v>
      </c>
      <c r="B62" s="401" t="s">
        <v>165</v>
      </c>
      <c r="C62" s="238"/>
      <c r="D62" s="93">
        <v>516.7</v>
      </c>
    </row>
    <row r="63" spans="1:4" ht="12" customHeight="1">
      <c r="A63" s="130">
        <v>56</v>
      </c>
      <c r="B63" s="401" t="s">
        <v>166</v>
      </c>
      <c r="C63" s="238"/>
      <c r="D63" s="93">
        <v>510.9</v>
      </c>
    </row>
    <row r="64" spans="1:4" ht="12" customHeight="1">
      <c r="A64" s="130">
        <v>57</v>
      </c>
      <c r="B64" s="401" t="s">
        <v>167</v>
      </c>
      <c r="C64" s="238"/>
      <c r="D64" s="93">
        <v>517.9</v>
      </c>
    </row>
    <row r="65" spans="1:4" ht="12" customHeight="1">
      <c r="A65" s="130">
        <v>58</v>
      </c>
      <c r="B65" s="401" t="s">
        <v>168</v>
      </c>
      <c r="C65" s="238"/>
      <c r="D65" s="93">
        <v>509.1</v>
      </c>
    </row>
    <row r="66" spans="1:4" ht="12" customHeight="1">
      <c r="A66" s="130">
        <v>59</v>
      </c>
      <c r="B66" s="401" t="s">
        <v>169</v>
      </c>
      <c r="C66" s="238"/>
      <c r="D66" s="93">
        <v>2356.6</v>
      </c>
    </row>
    <row r="67" spans="1:4" ht="12" customHeight="1">
      <c r="A67" s="130">
        <v>60</v>
      </c>
      <c r="B67" s="401" t="s">
        <v>171</v>
      </c>
      <c r="C67" s="238"/>
      <c r="D67" s="93">
        <v>2344.6</v>
      </c>
    </row>
    <row r="68" spans="1:4" ht="12" customHeight="1">
      <c r="A68" s="130">
        <v>61</v>
      </c>
      <c r="B68" s="401" t="s">
        <v>173</v>
      </c>
      <c r="C68" s="238"/>
      <c r="D68" s="93">
        <v>513.9</v>
      </c>
    </row>
    <row r="69" spans="1:4" ht="12" customHeight="1">
      <c r="A69" s="130">
        <v>62</v>
      </c>
      <c r="B69" s="401" t="s">
        <v>174</v>
      </c>
      <c r="C69" s="238"/>
      <c r="D69" s="93">
        <v>452.3</v>
      </c>
    </row>
    <row r="70" spans="1:4" ht="12" customHeight="1">
      <c r="A70" s="130">
        <v>63</v>
      </c>
      <c r="B70" s="401" t="s">
        <v>175</v>
      </c>
      <c r="C70" s="238"/>
      <c r="D70" s="93">
        <v>205.3</v>
      </c>
    </row>
    <row r="71" spans="1:4" ht="12" customHeight="1">
      <c r="A71" s="130">
        <v>64</v>
      </c>
      <c r="B71" s="401" t="s">
        <v>176</v>
      </c>
      <c r="C71" s="238"/>
      <c r="D71" s="93">
        <v>123.1</v>
      </c>
    </row>
    <row r="72" spans="1:4" ht="12" customHeight="1">
      <c r="A72" s="130">
        <v>65</v>
      </c>
      <c r="B72" s="402" t="s">
        <v>177</v>
      </c>
      <c r="C72" s="244"/>
      <c r="D72" s="93">
        <v>1822.3</v>
      </c>
    </row>
    <row r="73" spans="1:4" ht="12" customHeight="1" thickBot="1">
      <c r="A73" s="131">
        <v>66</v>
      </c>
      <c r="B73" s="414" t="s">
        <v>180</v>
      </c>
      <c r="C73" s="415"/>
      <c r="D73" s="92">
        <v>585.4</v>
      </c>
    </row>
    <row r="74" spans="1:4" ht="12" customHeight="1" thickBot="1">
      <c r="A74" s="128"/>
      <c r="B74" s="416" t="s">
        <v>1269</v>
      </c>
      <c r="C74" s="420"/>
      <c r="D74" s="107">
        <f>SUM(D49:D73)</f>
        <v>17614.78</v>
      </c>
    </row>
    <row r="75" spans="1:4" ht="12" customHeight="1" thickBot="1">
      <c r="A75" s="128"/>
      <c r="B75" s="410" t="s">
        <v>182</v>
      </c>
      <c r="C75" s="410"/>
      <c r="D75" s="411"/>
    </row>
    <row r="76" spans="1:4" ht="12" customHeight="1">
      <c r="A76" s="132">
        <v>67</v>
      </c>
      <c r="B76" s="418" t="s">
        <v>183</v>
      </c>
      <c r="C76" s="419"/>
      <c r="D76" s="100">
        <v>782.6</v>
      </c>
    </row>
    <row r="77" spans="1:4" ht="12" customHeight="1">
      <c r="A77" s="130">
        <v>68</v>
      </c>
      <c r="B77" s="403" t="s">
        <v>185</v>
      </c>
      <c r="C77" s="367"/>
      <c r="D77" s="95">
        <v>776.9</v>
      </c>
    </row>
    <row r="78" spans="1:4" ht="12" customHeight="1">
      <c r="A78" s="130">
        <v>69</v>
      </c>
      <c r="B78" s="403" t="s">
        <v>186</v>
      </c>
      <c r="C78" s="367"/>
      <c r="D78" s="95">
        <v>106.7</v>
      </c>
    </row>
    <row r="79" spans="1:4" ht="12" customHeight="1">
      <c r="A79" s="130">
        <v>70</v>
      </c>
      <c r="B79" s="403" t="s">
        <v>187</v>
      </c>
      <c r="C79" s="367"/>
      <c r="D79" s="95">
        <v>182.1</v>
      </c>
    </row>
    <row r="80" spans="1:4" ht="12" customHeight="1">
      <c r="A80" s="130">
        <v>71</v>
      </c>
      <c r="B80" s="403" t="s">
        <v>188</v>
      </c>
      <c r="C80" s="367"/>
      <c r="D80" s="95">
        <v>60.7</v>
      </c>
    </row>
    <row r="81" spans="1:4" ht="12" customHeight="1">
      <c r="A81" s="130">
        <v>72</v>
      </c>
      <c r="B81" s="403" t="s">
        <v>189</v>
      </c>
      <c r="C81" s="367"/>
      <c r="D81" s="95">
        <v>67.6</v>
      </c>
    </row>
    <row r="82" spans="1:7" ht="12" customHeight="1">
      <c r="A82" s="130">
        <v>73</v>
      </c>
      <c r="B82" s="403" t="s">
        <v>190</v>
      </c>
      <c r="C82" s="367"/>
      <c r="D82" s="95">
        <v>45.6</v>
      </c>
      <c r="F82" s="63" t="s">
        <v>1761</v>
      </c>
      <c r="G82" s="1">
        <v>2</v>
      </c>
    </row>
    <row r="83" spans="1:4" ht="12" customHeight="1">
      <c r="A83" s="130">
        <v>74</v>
      </c>
      <c r="B83" s="403" t="s">
        <v>192</v>
      </c>
      <c r="C83" s="367"/>
      <c r="D83" s="95">
        <v>1354.7</v>
      </c>
    </row>
    <row r="84" spans="1:4" ht="12" customHeight="1">
      <c r="A84" s="130">
        <v>75</v>
      </c>
      <c r="B84" s="403" t="s">
        <v>195</v>
      </c>
      <c r="C84" s="367"/>
      <c r="D84" s="95">
        <v>96.2</v>
      </c>
    </row>
    <row r="85" spans="1:4" ht="12" customHeight="1">
      <c r="A85" s="130">
        <v>76</v>
      </c>
      <c r="B85" s="403" t="s">
        <v>196</v>
      </c>
      <c r="C85" s="367"/>
      <c r="D85" s="95">
        <v>99.8</v>
      </c>
    </row>
    <row r="86" spans="1:4" ht="12" customHeight="1">
      <c r="A86" s="130">
        <v>77</v>
      </c>
      <c r="B86" s="403" t="s">
        <v>198</v>
      </c>
      <c r="C86" s="367"/>
      <c r="D86" s="95">
        <v>115.2</v>
      </c>
    </row>
    <row r="87" spans="1:4" ht="12" customHeight="1">
      <c r="A87" s="130">
        <v>78</v>
      </c>
      <c r="B87" s="403" t="s">
        <v>199</v>
      </c>
      <c r="C87" s="367"/>
      <c r="D87" s="95">
        <v>113.7</v>
      </c>
    </row>
    <row r="88" spans="1:4" ht="12" customHeight="1">
      <c r="A88" s="130">
        <v>79</v>
      </c>
      <c r="B88" s="403" t="s">
        <v>200</v>
      </c>
      <c r="C88" s="367"/>
      <c r="D88" s="95">
        <v>2827.3</v>
      </c>
    </row>
    <row r="89" spans="1:4" ht="12" customHeight="1">
      <c r="A89" s="130">
        <v>80</v>
      </c>
      <c r="B89" s="403" t="s">
        <v>202</v>
      </c>
      <c r="C89" s="367"/>
      <c r="D89" s="95">
        <v>394.8</v>
      </c>
    </row>
    <row r="90" spans="1:4" ht="12" customHeight="1">
      <c r="A90" s="130">
        <v>81</v>
      </c>
      <c r="B90" s="403" t="s">
        <v>203</v>
      </c>
      <c r="C90" s="367"/>
      <c r="D90" s="95">
        <v>3204.3</v>
      </c>
    </row>
    <row r="91" spans="1:4" ht="12" customHeight="1">
      <c r="A91" s="130">
        <v>82</v>
      </c>
      <c r="B91" s="403" t="s">
        <v>206</v>
      </c>
      <c r="C91" s="367"/>
      <c r="D91" s="95">
        <v>541.7</v>
      </c>
    </row>
    <row r="92" spans="1:4" ht="12" customHeight="1">
      <c r="A92" s="130">
        <v>83</v>
      </c>
      <c r="B92" s="403" t="s">
        <v>207</v>
      </c>
      <c r="C92" s="367"/>
      <c r="D92" s="95">
        <v>463.4</v>
      </c>
    </row>
    <row r="93" spans="1:4" ht="12" customHeight="1">
      <c r="A93" s="130">
        <v>84</v>
      </c>
      <c r="B93" s="403" t="s">
        <v>210</v>
      </c>
      <c r="C93" s="367"/>
      <c r="D93" s="95">
        <v>402.2</v>
      </c>
    </row>
    <row r="94" spans="1:4" ht="12" customHeight="1">
      <c r="A94" s="130">
        <v>85</v>
      </c>
      <c r="B94" s="403" t="s">
        <v>211</v>
      </c>
      <c r="C94" s="367"/>
      <c r="D94" s="95">
        <v>465.6</v>
      </c>
    </row>
    <row r="95" spans="1:4" ht="12" customHeight="1">
      <c r="A95" s="130">
        <v>86</v>
      </c>
      <c r="B95" s="403" t="s">
        <v>213</v>
      </c>
      <c r="C95" s="367"/>
      <c r="D95" s="95">
        <v>325.5</v>
      </c>
    </row>
    <row r="96" spans="1:4" ht="12" customHeight="1">
      <c r="A96" s="130">
        <v>87</v>
      </c>
      <c r="B96" s="403" t="s">
        <v>215</v>
      </c>
      <c r="C96" s="367"/>
      <c r="D96" s="95">
        <v>470.3</v>
      </c>
    </row>
    <row r="97" spans="1:4" ht="12" customHeight="1">
      <c r="A97" s="130">
        <v>88</v>
      </c>
      <c r="B97" s="403" t="s">
        <v>216</v>
      </c>
      <c r="C97" s="367"/>
      <c r="D97" s="95">
        <v>860.2</v>
      </c>
    </row>
    <row r="98" spans="1:4" ht="12" customHeight="1">
      <c r="A98" s="130">
        <v>89</v>
      </c>
      <c r="B98" s="403" t="s">
        <v>219</v>
      </c>
      <c r="C98" s="367"/>
      <c r="D98" s="95">
        <v>819</v>
      </c>
    </row>
    <row r="99" spans="1:4" ht="12" customHeight="1">
      <c r="A99" s="130">
        <v>90</v>
      </c>
      <c r="B99" s="403" t="s">
        <v>221</v>
      </c>
      <c r="C99" s="209"/>
      <c r="D99" s="96">
        <v>450.9</v>
      </c>
    </row>
    <row r="100" spans="1:4" ht="12" customHeight="1">
      <c r="A100" s="130">
        <v>91</v>
      </c>
      <c r="B100" s="403" t="s">
        <v>222</v>
      </c>
      <c r="C100" s="209"/>
      <c r="D100" s="97">
        <v>468</v>
      </c>
    </row>
    <row r="101" spans="1:4" ht="12" customHeight="1">
      <c r="A101" s="130">
        <v>92</v>
      </c>
      <c r="B101" s="403" t="s">
        <v>223</v>
      </c>
      <c r="C101" s="209"/>
      <c r="D101" s="97">
        <v>1336.7</v>
      </c>
    </row>
    <row r="102" spans="1:4" ht="12" customHeight="1">
      <c r="A102" s="130">
        <v>93</v>
      </c>
      <c r="B102" s="403" t="s">
        <v>226</v>
      </c>
      <c r="C102" s="209"/>
      <c r="D102" s="97">
        <v>557.39</v>
      </c>
    </row>
    <row r="103" spans="1:4" ht="12" customHeight="1">
      <c r="A103" s="130">
        <v>94</v>
      </c>
      <c r="B103" s="403" t="s">
        <v>227</v>
      </c>
      <c r="C103" s="209"/>
      <c r="D103" s="97">
        <v>559</v>
      </c>
    </row>
    <row r="104" spans="1:4" ht="12" customHeight="1">
      <c r="A104" s="130">
        <v>95</v>
      </c>
      <c r="B104" s="403" t="s">
        <v>228</v>
      </c>
      <c r="C104" s="209"/>
      <c r="D104" s="97">
        <v>170.5</v>
      </c>
    </row>
    <row r="105" spans="1:4" ht="12" customHeight="1">
      <c r="A105" s="130">
        <v>96</v>
      </c>
      <c r="B105" s="403" t="s">
        <v>229</v>
      </c>
      <c r="C105" s="209"/>
      <c r="D105" s="97">
        <v>819.7</v>
      </c>
    </row>
    <row r="106" spans="1:4" ht="12" customHeight="1">
      <c r="A106" s="130">
        <v>97</v>
      </c>
      <c r="B106" s="403" t="s">
        <v>230</v>
      </c>
      <c r="C106" s="209"/>
      <c r="D106" s="97">
        <v>462.6</v>
      </c>
    </row>
    <row r="107" spans="1:4" ht="12" customHeight="1">
      <c r="A107" s="130">
        <v>98</v>
      </c>
      <c r="B107" s="403" t="s">
        <v>231</v>
      </c>
      <c r="C107" s="209"/>
      <c r="D107" s="97">
        <v>836.1</v>
      </c>
    </row>
    <row r="108" spans="1:4" ht="12" customHeight="1">
      <c r="A108" s="130">
        <v>99</v>
      </c>
      <c r="B108" s="403" t="s">
        <v>232</v>
      </c>
      <c r="C108" s="209"/>
      <c r="D108" s="97">
        <v>467.4</v>
      </c>
    </row>
    <row r="109" spans="1:4" ht="12" customHeight="1">
      <c r="A109" s="130">
        <v>100</v>
      </c>
      <c r="B109" s="403" t="s">
        <v>233</v>
      </c>
      <c r="C109" s="209"/>
      <c r="D109" s="97">
        <v>559.4</v>
      </c>
    </row>
    <row r="110" spans="1:4" ht="12" customHeight="1">
      <c r="A110" s="130">
        <v>101</v>
      </c>
      <c r="B110" s="403" t="s">
        <v>234</v>
      </c>
      <c r="C110" s="209"/>
      <c r="D110" s="97">
        <v>439.1</v>
      </c>
    </row>
    <row r="111" spans="1:4" ht="12" customHeight="1">
      <c r="A111" s="130">
        <v>102</v>
      </c>
      <c r="B111" s="403" t="s">
        <v>235</v>
      </c>
      <c r="C111" s="209"/>
      <c r="D111" s="97">
        <v>411.4</v>
      </c>
    </row>
    <row r="112" spans="1:4" ht="12" customHeight="1">
      <c r="A112" s="130">
        <v>103</v>
      </c>
      <c r="B112" s="403" t="s">
        <v>236</v>
      </c>
      <c r="C112" s="209"/>
      <c r="D112" s="97">
        <v>467.8</v>
      </c>
    </row>
    <row r="113" spans="1:4" ht="12" customHeight="1">
      <c r="A113" s="130">
        <v>104</v>
      </c>
      <c r="B113" s="403" t="s">
        <v>237</v>
      </c>
      <c r="C113" s="209"/>
      <c r="D113" s="97">
        <v>868.2</v>
      </c>
    </row>
    <row r="114" spans="1:4" ht="12" customHeight="1">
      <c r="A114" s="130">
        <v>105</v>
      </c>
      <c r="B114" s="403" t="s">
        <v>239</v>
      </c>
      <c r="C114" s="209"/>
      <c r="D114" s="97">
        <v>351</v>
      </c>
    </row>
    <row r="115" spans="1:4" ht="12" customHeight="1">
      <c r="A115" s="130">
        <v>106</v>
      </c>
      <c r="B115" s="403" t="s">
        <v>241</v>
      </c>
      <c r="C115" s="209"/>
      <c r="D115" s="97">
        <v>322.5</v>
      </c>
    </row>
    <row r="116" spans="1:4" ht="12" customHeight="1">
      <c r="A116" s="130">
        <v>107</v>
      </c>
      <c r="B116" s="403" t="s">
        <v>242</v>
      </c>
      <c r="C116" s="209"/>
      <c r="D116" s="97">
        <v>471.8</v>
      </c>
    </row>
    <row r="117" spans="1:4" ht="12" customHeight="1">
      <c r="A117" s="130">
        <v>108</v>
      </c>
      <c r="B117" s="403" t="s">
        <v>243</v>
      </c>
      <c r="C117" s="209"/>
      <c r="D117" s="97">
        <v>842.6</v>
      </c>
    </row>
    <row r="118" spans="1:4" ht="12" customHeight="1">
      <c r="A118" s="130">
        <v>109</v>
      </c>
      <c r="B118" s="403" t="s">
        <v>246</v>
      </c>
      <c r="C118" s="209"/>
      <c r="D118" s="97">
        <v>833.3</v>
      </c>
    </row>
    <row r="119" spans="1:4" ht="12" customHeight="1">
      <c r="A119" s="130">
        <v>110</v>
      </c>
      <c r="B119" s="403" t="s">
        <v>247</v>
      </c>
      <c r="C119" s="209"/>
      <c r="D119" s="97">
        <v>823</v>
      </c>
    </row>
    <row r="120" spans="1:4" ht="12" customHeight="1">
      <c r="A120" s="130">
        <v>111</v>
      </c>
      <c r="B120" s="403" t="s">
        <v>249</v>
      </c>
      <c r="C120" s="209"/>
      <c r="D120" s="97">
        <v>824.6</v>
      </c>
    </row>
    <row r="121" spans="1:4" ht="12" customHeight="1">
      <c r="A121" s="130">
        <v>112</v>
      </c>
      <c r="B121" s="403" t="s">
        <v>250</v>
      </c>
      <c r="C121" s="209"/>
      <c r="D121" s="97">
        <v>824.9</v>
      </c>
    </row>
    <row r="122" spans="1:4" ht="12" customHeight="1">
      <c r="A122" s="130">
        <v>113</v>
      </c>
      <c r="B122" s="403" t="s">
        <v>251</v>
      </c>
      <c r="C122" s="209"/>
      <c r="D122" s="97">
        <v>867.5</v>
      </c>
    </row>
    <row r="123" spans="1:4" ht="12" customHeight="1">
      <c r="A123" s="130">
        <v>114</v>
      </c>
      <c r="B123" s="403" t="s">
        <v>253</v>
      </c>
      <c r="C123" s="209"/>
      <c r="D123" s="97">
        <v>857.8</v>
      </c>
    </row>
    <row r="124" spans="1:4" ht="12" customHeight="1">
      <c r="A124" s="130">
        <v>115</v>
      </c>
      <c r="B124" s="403" t="s">
        <v>254</v>
      </c>
      <c r="C124" s="209"/>
      <c r="D124" s="97">
        <v>853.9</v>
      </c>
    </row>
    <row r="125" spans="1:4" ht="12" customHeight="1">
      <c r="A125" s="130">
        <v>116</v>
      </c>
      <c r="B125" s="403" t="s">
        <v>255</v>
      </c>
      <c r="C125" s="209"/>
      <c r="D125" s="98">
        <v>871.4</v>
      </c>
    </row>
    <row r="126" spans="1:4" ht="12" customHeight="1">
      <c r="A126" s="130">
        <v>117</v>
      </c>
      <c r="B126" s="403" t="s">
        <v>256</v>
      </c>
      <c r="C126" s="209"/>
      <c r="D126" s="99">
        <v>886.6</v>
      </c>
    </row>
    <row r="127" spans="1:4" ht="12" customHeight="1">
      <c r="A127" s="130">
        <v>118</v>
      </c>
      <c r="B127" s="403" t="s">
        <v>258</v>
      </c>
      <c r="C127" s="209"/>
      <c r="D127" s="99">
        <v>836.7</v>
      </c>
    </row>
    <row r="128" spans="1:4" ht="12" customHeight="1">
      <c r="A128" s="130">
        <v>119</v>
      </c>
      <c r="B128" s="403" t="s">
        <v>260</v>
      </c>
      <c r="C128" s="209"/>
      <c r="D128" s="99">
        <v>4170.6</v>
      </c>
    </row>
    <row r="129" spans="1:4" ht="12" customHeight="1">
      <c r="A129" s="130">
        <v>120</v>
      </c>
      <c r="B129" s="403" t="s">
        <v>263</v>
      </c>
      <c r="C129" s="209"/>
      <c r="D129" s="99">
        <v>2813.6</v>
      </c>
    </row>
    <row r="130" spans="1:4" ht="12" customHeight="1">
      <c r="A130" s="130">
        <v>121</v>
      </c>
      <c r="B130" s="403" t="s">
        <v>266</v>
      </c>
      <c r="C130" s="209"/>
      <c r="D130" s="99">
        <v>2797.7</v>
      </c>
    </row>
    <row r="131" spans="1:4" ht="12" customHeight="1">
      <c r="A131" s="130">
        <v>122</v>
      </c>
      <c r="B131" s="403" t="s">
        <v>269</v>
      </c>
      <c r="C131" s="209"/>
      <c r="D131" s="99">
        <v>829.7</v>
      </c>
    </row>
    <row r="132" spans="1:4" ht="12" customHeight="1">
      <c r="A132" s="130">
        <v>123</v>
      </c>
      <c r="B132" s="403" t="s">
        <v>270</v>
      </c>
      <c r="C132" s="209"/>
      <c r="D132" s="99">
        <v>1448</v>
      </c>
    </row>
    <row r="133" spans="1:4" ht="12" customHeight="1">
      <c r="A133" s="130">
        <v>124</v>
      </c>
      <c r="B133" s="403" t="s">
        <v>271</v>
      </c>
      <c r="C133" s="209"/>
      <c r="D133" s="99">
        <v>928.3</v>
      </c>
    </row>
    <row r="134" spans="1:4" ht="12" customHeight="1">
      <c r="A134" s="130">
        <v>125</v>
      </c>
      <c r="B134" s="403" t="s">
        <v>273</v>
      </c>
      <c r="C134" s="209"/>
      <c r="D134" s="99">
        <v>3241</v>
      </c>
    </row>
    <row r="135" spans="1:4" ht="12" customHeight="1">
      <c r="A135" s="130">
        <v>126</v>
      </c>
      <c r="B135" s="403" t="s">
        <v>276</v>
      </c>
      <c r="C135" s="209"/>
      <c r="D135" s="99">
        <v>970.1</v>
      </c>
    </row>
    <row r="136" spans="1:4" ht="12" customHeight="1">
      <c r="A136" s="130">
        <v>127</v>
      </c>
      <c r="B136" s="403" t="s">
        <v>278</v>
      </c>
      <c r="C136" s="209"/>
      <c r="D136" s="99">
        <v>1419.1</v>
      </c>
    </row>
    <row r="137" spans="1:4" ht="12" customHeight="1">
      <c r="A137" s="130">
        <v>128</v>
      </c>
      <c r="B137" s="403" t="s">
        <v>281</v>
      </c>
      <c r="C137" s="209"/>
      <c r="D137" s="99">
        <v>966.6</v>
      </c>
    </row>
    <row r="138" spans="1:4" ht="12" customHeight="1">
      <c r="A138" s="130">
        <v>129</v>
      </c>
      <c r="B138" s="403" t="s">
        <v>282</v>
      </c>
      <c r="C138" s="209"/>
      <c r="D138" s="99">
        <v>1478.9</v>
      </c>
    </row>
    <row r="139" spans="1:4" ht="12" customHeight="1">
      <c r="A139" s="130">
        <v>130</v>
      </c>
      <c r="B139" s="403" t="s">
        <v>283</v>
      </c>
      <c r="C139" s="209"/>
      <c r="D139" s="99">
        <v>1101.2</v>
      </c>
    </row>
    <row r="140" spans="1:4" ht="12" customHeight="1">
      <c r="A140" s="130">
        <v>131</v>
      </c>
      <c r="B140" s="403" t="s">
        <v>284</v>
      </c>
      <c r="C140" s="209"/>
      <c r="D140" s="99">
        <v>1453.6</v>
      </c>
    </row>
    <row r="141" spans="1:4" ht="12" customHeight="1">
      <c r="A141" s="130">
        <v>132</v>
      </c>
      <c r="B141" s="403" t="s">
        <v>287</v>
      </c>
      <c r="C141" s="209"/>
      <c r="D141" s="99">
        <v>817.8</v>
      </c>
    </row>
    <row r="142" spans="1:4" ht="12" customHeight="1">
      <c r="A142" s="130">
        <v>133</v>
      </c>
      <c r="B142" s="403" t="s">
        <v>288</v>
      </c>
      <c r="C142" s="209"/>
      <c r="D142" s="99">
        <v>1069</v>
      </c>
    </row>
    <row r="143" spans="1:4" ht="12" customHeight="1">
      <c r="A143" s="130">
        <v>134</v>
      </c>
      <c r="B143" s="403" t="s">
        <v>289</v>
      </c>
      <c r="C143" s="209"/>
      <c r="D143" s="99">
        <v>1504.2</v>
      </c>
    </row>
    <row r="144" spans="1:4" ht="12" customHeight="1">
      <c r="A144" s="130">
        <v>135</v>
      </c>
      <c r="B144" s="403" t="s">
        <v>292</v>
      </c>
      <c r="C144" s="209"/>
      <c r="D144" s="99">
        <v>783.7</v>
      </c>
    </row>
    <row r="145" spans="1:4" ht="12" customHeight="1">
      <c r="A145" s="130">
        <v>136</v>
      </c>
      <c r="B145" s="403" t="s">
        <v>293</v>
      </c>
      <c r="C145" s="209"/>
      <c r="D145" s="99">
        <v>807.7</v>
      </c>
    </row>
    <row r="146" spans="1:4" ht="12" customHeight="1">
      <c r="A146" s="130">
        <v>137</v>
      </c>
      <c r="B146" s="403" t="s">
        <v>294</v>
      </c>
      <c r="C146" s="209"/>
      <c r="D146" s="99">
        <v>776.8</v>
      </c>
    </row>
    <row r="147" spans="1:4" ht="12" customHeight="1">
      <c r="A147" s="130">
        <v>138</v>
      </c>
      <c r="B147" s="403" t="s">
        <v>297</v>
      </c>
      <c r="C147" s="209"/>
      <c r="D147" s="99">
        <v>113.8</v>
      </c>
    </row>
    <row r="148" spans="1:4" ht="12" customHeight="1">
      <c r="A148" s="130">
        <v>139</v>
      </c>
      <c r="B148" s="403" t="s">
        <v>298</v>
      </c>
      <c r="C148" s="209"/>
      <c r="D148" s="99">
        <v>135.4</v>
      </c>
    </row>
    <row r="149" spans="1:4" ht="12" customHeight="1">
      <c r="A149" s="130">
        <v>140</v>
      </c>
      <c r="B149" s="403" t="s">
        <v>299</v>
      </c>
      <c r="C149" s="209"/>
      <c r="D149" s="97">
        <v>464.1</v>
      </c>
    </row>
    <row r="150" spans="1:4" ht="12" customHeight="1">
      <c r="A150" s="130">
        <v>141</v>
      </c>
      <c r="B150" s="403" t="s">
        <v>300</v>
      </c>
      <c r="C150" s="209"/>
      <c r="D150" s="97">
        <v>765.6</v>
      </c>
    </row>
    <row r="151" spans="1:4" ht="12" customHeight="1">
      <c r="A151" s="130">
        <v>142</v>
      </c>
      <c r="B151" s="403" t="s">
        <v>302</v>
      </c>
      <c r="C151" s="209"/>
      <c r="D151" s="97">
        <v>93.1</v>
      </c>
    </row>
    <row r="152" spans="1:4" ht="12" customHeight="1">
      <c r="A152" s="130">
        <v>143</v>
      </c>
      <c r="B152" s="403" t="s">
        <v>303</v>
      </c>
      <c r="C152" s="209"/>
      <c r="D152" s="97">
        <v>263.4</v>
      </c>
    </row>
    <row r="153" spans="1:4" ht="12" customHeight="1">
      <c r="A153" s="130">
        <v>144</v>
      </c>
      <c r="B153" s="403" t="s">
        <v>304</v>
      </c>
      <c r="C153" s="209"/>
      <c r="D153" s="97">
        <v>555.2</v>
      </c>
    </row>
    <row r="154" spans="1:4" ht="12" customHeight="1">
      <c r="A154" s="130">
        <v>145</v>
      </c>
      <c r="B154" s="403" t="s">
        <v>305</v>
      </c>
      <c r="C154" s="209"/>
      <c r="D154" s="97">
        <v>573.4</v>
      </c>
    </row>
    <row r="155" spans="1:4" ht="12" customHeight="1">
      <c r="A155" s="130">
        <v>146</v>
      </c>
      <c r="B155" s="403" t="s">
        <v>306</v>
      </c>
      <c r="C155" s="209"/>
      <c r="D155" s="97">
        <v>682.3</v>
      </c>
    </row>
    <row r="156" spans="1:4" ht="12" customHeight="1">
      <c r="A156" s="130">
        <v>147</v>
      </c>
      <c r="B156" s="403" t="s">
        <v>307</v>
      </c>
      <c r="C156" s="209"/>
      <c r="D156" s="97">
        <v>703.6</v>
      </c>
    </row>
    <row r="157" spans="1:4" ht="12" customHeight="1">
      <c r="A157" s="130">
        <v>148</v>
      </c>
      <c r="B157" s="403" t="s">
        <v>308</v>
      </c>
      <c r="C157" s="209"/>
      <c r="D157" s="97">
        <v>680.8</v>
      </c>
    </row>
    <row r="158" spans="1:4" ht="12" customHeight="1">
      <c r="A158" s="130">
        <v>149</v>
      </c>
      <c r="B158" s="403" t="s">
        <v>309</v>
      </c>
      <c r="C158" s="209"/>
      <c r="D158" s="97">
        <v>373.1</v>
      </c>
    </row>
    <row r="159" spans="1:4" ht="12" customHeight="1">
      <c r="A159" s="130">
        <v>150</v>
      </c>
      <c r="B159" s="403" t="s">
        <v>310</v>
      </c>
      <c r="C159" s="209"/>
      <c r="D159" s="97">
        <v>314.9</v>
      </c>
    </row>
    <row r="160" spans="1:4" ht="12" customHeight="1">
      <c r="A160" s="130">
        <v>151</v>
      </c>
      <c r="B160" s="403" t="s">
        <v>311</v>
      </c>
      <c r="C160" s="209"/>
      <c r="D160" s="97">
        <v>1615.7</v>
      </c>
    </row>
    <row r="161" spans="1:4" ht="12" customHeight="1">
      <c r="A161" s="130">
        <v>152</v>
      </c>
      <c r="B161" s="403" t="s">
        <v>312</v>
      </c>
      <c r="C161" s="209"/>
      <c r="D161" s="97">
        <v>975.7</v>
      </c>
    </row>
    <row r="162" spans="1:4" ht="12" customHeight="1">
      <c r="A162" s="130">
        <v>153</v>
      </c>
      <c r="B162" s="403" t="s">
        <v>313</v>
      </c>
      <c r="C162" s="209"/>
      <c r="D162" s="97">
        <v>84.7</v>
      </c>
    </row>
    <row r="163" spans="1:4" ht="12" customHeight="1">
      <c r="A163" s="130">
        <v>154</v>
      </c>
      <c r="B163" s="403" t="s">
        <v>314</v>
      </c>
      <c r="C163" s="209"/>
      <c r="D163" s="97">
        <v>835</v>
      </c>
    </row>
    <row r="164" spans="1:4" ht="12" customHeight="1">
      <c r="A164" s="130">
        <v>155</v>
      </c>
      <c r="B164" s="403" t="s">
        <v>315</v>
      </c>
      <c r="C164" s="209"/>
      <c r="D164" s="97">
        <v>526</v>
      </c>
    </row>
    <row r="165" spans="1:4" ht="12" customHeight="1">
      <c r="A165" s="130">
        <v>156</v>
      </c>
      <c r="B165" s="403" t="s">
        <v>316</v>
      </c>
      <c r="C165" s="209"/>
      <c r="D165" s="97">
        <v>585.5</v>
      </c>
    </row>
    <row r="166" spans="1:4" ht="12" customHeight="1">
      <c r="A166" s="130">
        <v>157</v>
      </c>
      <c r="B166" s="403" t="s">
        <v>317</v>
      </c>
      <c r="C166" s="209"/>
      <c r="D166" s="97">
        <v>556</v>
      </c>
    </row>
    <row r="167" spans="1:4" ht="12" customHeight="1">
      <c r="A167" s="130">
        <v>158</v>
      </c>
      <c r="B167" s="403" t="s">
        <v>318</v>
      </c>
      <c r="C167" s="209"/>
      <c r="D167" s="97">
        <v>2787.32</v>
      </c>
    </row>
    <row r="168" spans="1:4" ht="12" customHeight="1">
      <c r="A168" s="130">
        <v>159</v>
      </c>
      <c r="B168" s="403" t="s">
        <v>321</v>
      </c>
      <c r="C168" s="209"/>
      <c r="D168" s="97">
        <v>2072.4</v>
      </c>
    </row>
    <row r="169" spans="1:4" ht="12" customHeight="1">
      <c r="A169" s="130">
        <v>160</v>
      </c>
      <c r="B169" s="403" t="s">
        <v>324</v>
      </c>
      <c r="C169" s="209"/>
      <c r="D169" s="97">
        <v>366.7</v>
      </c>
    </row>
    <row r="170" spans="1:4" ht="12" customHeight="1">
      <c r="A170" s="130">
        <v>161</v>
      </c>
      <c r="B170" s="403" t="s">
        <v>325</v>
      </c>
      <c r="C170" s="209"/>
      <c r="D170" s="97">
        <v>116.4</v>
      </c>
    </row>
    <row r="171" spans="1:4" ht="12" customHeight="1">
      <c r="A171" s="130">
        <v>162</v>
      </c>
      <c r="B171" s="403" t="s">
        <v>326</v>
      </c>
      <c r="C171" s="209"/>
      <c r="D171" s="97">
        <v>40.2</v>
      </c>
    </row>
    <row r="172" spans="1:4" ht="12" customHeight="1">
      <c r="A172" s="130">
        <v>163</v>
      </c>
      <c r="B172" s="403" t="s">
        <v>327</v>
      </c>
      <c r="C172" s="209"/>
      <c r="D172" s="97">
        <v>157.4</v>
      </c>
    </row>
    <row r="173" spans="1:4" ht="12" customHeight="1">
      <c r="A173" s="130">
        <v>164</v>
      </c>
      <c r="B173" s="403" t="s">
        <v>328</v>
      </c>
      <c r="C173" s="209"/>
      <c r="D173" s="97">
        <v>107.8</v>
      </c>
    </row>
    <row r="174" spans="1:4" ht="12" customHeight="1">
      <c r="A174" s="130">
        <v>165</v>
      </c>
      <c r="B174" s="403" t="s">
        <v>329</v>
      </c>
      <c r="C174" s="367"/>
      <c r="D174" s="100">
        <v>234.5</v>
      </c>
    </row>
    <row r="175" spans="1:4" ht="12" customHeight="1">
      <c r="A175" s="130">
        <v>166</v>
      </c>
      <c r="B175" s="403" t="s">
        <v>330</v>
      </c>
      <c r="C175" s="367"/>
      <c r="D175" s="95">
        <v>159.5</v>
      </c>
    </row>
    <row r="176" spans="1:4" ht="12" customHeight="1">
      <c r="A176" s="130">
        <v>167</v>
      </c>
      <c r="B176" s="403" t="s">
        <v>331</v>
      </c>
      <c r="C176" s="367"/>
      <c r="D176" s="95">
        <v>68.8</v>
      </c>
    </row>
    <row r="177" spans="1:4" ht="12" customHeight="1">
      <c r="A177" s="130">
        <v>168</v>
      </c>
      <c r="B177" s="403" t="s">
        <v>332</v>
      </c>
      <c r="C177" s="367"/>
      <c r="D177" s="95">
        <v>106.2</v>
      </c>
    </row>
    <row r="178" spans="1:4" ht="12" customHeight="1">
      <c r="A178" s="130">
        <v>169</v>
      </c>
      <c r="B178" s="403" t="s">
        <v>333</v>
      </c>
      <c r="C178" s="367"/>
      <c r="D178" s="95">
        <v>80</v>
      </c>
    </row>
    <row r="179" spans="1:4" ht="12" customHeight="1">
      <c r="A179" s="130">
        <v>170</v>
      </c>
      <c r="B179" s="403" t="s">
        <v>334</v>
      </c>
      <c r="C179" s="367"/>
      <c r="D179" s="95">
        <v>87.5</v>
      </c>
    </row>
    <row r="180" spans="1:4" ht="12" customHeight="1">
      <c r="A180" s="130">
        <v>171</v>
      </c>
      <c r="B180" s="403" t="s">
        <v>335</v>
      </c>
      <c r="C180" s="367"/>
      <c r="D180" s="95">
        <v>168.4</v>
      </c>
    </row>
    <row r="181" spans="1:4" ht="12" customHeight="1">
      <c r="A181" s="130">
        <v>172</v>
      </c>
      <c r="B181" s="403" t="s">
        <v>336</v>
      </c>
      <c r="C181" s="367"/>
      <c r="D181" s="95">
        <v>373.7</v>
      </c>
    </row>
    <row r="182" spans="1:4" ht="12" customHeight="1">
      <c r="A182" s="130">
        <v>173</v>
      </c>
      <c r="B182" s="403" t="s">
        <v>337</v>
      </c>
      <c r="C182" s="367"/>
      <c r="D182" s="95">
        <v>369.2</v>
      </c>
    </row>
    <row r="183" spans="1:4" ht="12" customHeight="1">
      <c r="A183" s="130">
        <v>174</v>
      </c>
      <c r="B183" s="403" t="s">
        <v>338</v>
      </c>
      <c r="C183" s="367"/>
      <c r="D183" s="95">
        <v>368</v>
      </c>
    </row>
    <row r="184" spans="1:4" ht="12" customHeight="1">
      <c r="A184" s="130">
        <v>175</v>
      </c>
      <c r="B184" s="403" t="s">
        <v>339</v>
      </c>
      <c r="C184" s="367"/>
      <c r="D184" s="95">
        <v>371.6</v>
      </c>
    </row>
    <row r="185" spans="1:4" ht="12" customHeight="1">
      <c r="A185" s="130">
        <v>176</v>
      </c>
      <c r="B185" s="403" t="s">
        <v>340</v>
      </c>
      <c r="C185" s="367"/>
      <c r="D185" s="95">
        <v>365.3</v>
      </c>
    </row>
    <row r="186" spans="1:4" ht="12" customHeight="1" thickBot="1">
      <c r="A186" s="131">
        <v>177</v>
      </c>
      <c r="B186" s="414" t="s">
        <v>341</v>
      </c>
      <c r="C186" s="415"/>
      <c r="D186" s="108">
        <v>64.4</v>
      </c>
    </row>
    <row r="187" spans="1:4" ht="12" customHeight="1" thickBot="1">
      <c r="A187" s="128"/>
      <c r="B187" s="416" t="s">
        <v>1269</v>
      </c>
      <c r="C187" s="420"/>
      <c r="D187" s="105">
        <f>SUM(D76:D186)-50.3</f>
        <v>82607.80999999995</v>
      </c>
    </row>
    <row r="188" spans="1:4" ht="12" customHeight="1" thickBot="1">
      <c r="A188" s="128"/>
      <c r="B188" s="410" t="s">
        <v>342</v>
      </c>
      <c r="C188" s="410"/>
      <c r="D188" s="411"/>
    </row>
    <row r="189" spans="1:4" ht="12" customHeight="1">
      <c r="A189" s="132">
        <v>178</v>
      </c>
      <c r="B189" s="418" t="s">
        <v>343</v>
      </c>
      <c r="C189" s="419"/>
      <c r="D189" s="106">
        <v>56.6</v>
      </c>
    </row>
    <row r="190" spans="1:4" ht="12" customHeight="1">
      <c r="A190" s="130">
        <v>179</v>
      </c>
      <c r="B190" s="403" t="s">
        <v>345</v>
      </c>
      <c r="C190" s="367"/>
      <c r="D190" s="91">
        <v>88.2</v>
      </c>
    </row>
    <row r="191" spans="1:4" ht="12" customHeight="1">
      <c r="A191" s="130">
        <v>180</v>
      </c>
      <c r="B191" s="403" t="s">
        <v>347</v>
      </c>
      <c r="C191" s="367"/>
      <c r="D191" s="91">
        <v>183.1</v>
      </c>
    </row>
    <row r="192" spans="1:4" ht="12" customHeight="1">
      <c r="A192" s="130">
        <v>181</v>
      </c>
      <c r="B192" s="403" t="s">
        <v>352</v>
      </c>
      <c r="C192" s="367"/>
      <c r="D192" s="91">
        <v>120</v>
      </c>
    </row>
    <row r="193" spans="1:4" ht="12" customHeight="1">
      <c r="A193" s="130">
        <v>182</v>
      </c>
      <c r="B193" s="400" t="s">
        <v>354</v>
      </c>
      <c r="C193" s="240"/>
      <c r="D193" s="93">
        <v>106.8</v>
      </c>
    </row>
    <row r="194" spans="1:4" ht="12" customHeight="1">
      <c r="A194" s="130">
        <v>183</v>
      </c>
      <c r="B194" s="401" t="s">
        <v>356</v>
      </c>
      <c r="C194" s="238"/>
      <c r="D194" s="93">
        <v>407.6</v>
      </c>
    </row>
    <row r="195" spans="1:4" ht="12" customHeight="1">
      <c r="A195" s="130">
        <v>184</v>
      </c>
      <c r="B195" s="401" t="s">
        <v>358</v>
      </c>
      <c r="C195" s="238"/>
      <c r="D195" s="93">
        <v>382.6</v>
      </c>
    </row>
    <row r="196" spans="1:4" ht="12" customHeight="1">
      <c r="A196" s="130">
        <v>185</v>
      </c>
      <c r="B196" s="401" t="s">
        <v>360</v>
      </c>
      <c r="C196" s="238"/>
      <c r="D196" s="93">
        <v>660.9</v>
      </c>
    </row>
    <row r="197" spans="1:4" ht="12" customHeight="1">
      <c r="A197" s="130">
        <v>186</v>
      </c>
      <c r="B197" s="401" t="s">
        <v>362</v>
      </c>
      <c r="C197" s="238"/>
      <c r="D197" s="101">
        <v>404.3</v>
      </c>
    </row>
    <row r="198" spans="1:4" ht="12" customHeight="1">
      <c r="A198" s="130">
        <v>187</v>
      </c>
      <c r="B198" s="401" t="s">
        <v>364</v>
      </c>
      <c r="C198" s="238"/>
      <c r="D198" s="93">
        <v>125.7</v>
      </c>
    </row>
    <row r="199" spans="1:4" ht="12" customHeight="1">
      <c r="A199" s="130">
        <v>188</v>
      </c>
      <c r="B199" s="401" t="s">
        <v>366</v>
      </c>
      <c r="C199" s="238"/>
      <c r="D199" s="93">
        <v>96.1</v>
      </c>
    </row>
    <row r="200" spans="1:4" ht="12" customHeight="1">
      <c r="A200" s="130">
        <v>189</v>
      </c>
      <c r="B200" s="401" t="s">
        <v>368</v>
      </c>
      <c r="C200" s="238"/>
      <c r="D200" s="93">
        <v>96.4</v>
      </c>
    </row>
    <row r="201" spans="1:4" ht="12" customHeight="1">
      <c r="A201" s="130">
        <v>190</v>
      </c>
      <c r="B201" s="401" t="s">
        <v>370</v>
      </c>
      <c r="C201" s="238"/>
      <c r="D201" s="93">
        <v>3266.2</v>
      </c>
    </row>
    <row r="202" spans="1:4" ht="12" customHeight="1">
      <c r="A202" s="130">
        <v>191</v>
      </c>
      <c r="B202" s="401" t="s">
        <v>374</v>
      </c>
      <c r="C202" s="238"/>
      <c r="D202" s="93">
        <v>4586.1</v>
      </c>
    </row>
    <row r="203" spans="1:4" ht="12" customHeight="1">
      <c r="A203" s="130">
        <v>192</v>
      </c>
      <c r="B203" s="401" t="s">
        <v>378</v>
      </c>
      <c r="C203" s="238"/>
      <c r="D203" s="93">
        <v>738.6</v>
      </c>
    </row>
    <row r="204" spans="1:4" ht="12" customHeight="1">
      <c r="A204" s="130">
        <v>193</v>
      </c>
      <c r="B204" s="401" t="s">
        <v>380</v>
      </c>
      <c r="C204" s="238"/>
      <c r="D204" s="93">
        <v>177.6</v>
      </c>
    </row>
    <row r="205" spans="1:4" ht="12" customHeight="1">
      <c r="A205" s="130">
        <v>194</v>
      </c>
      <c r="B205" s="401" t="s">
        <v>382</v>
      </c>
      <c r="C205" s="238"/>
      <c r="D205" s="93">
        <v>389.4</v>
      </c>
    </row>
    <row r="206" spans="1:4" ht="12" customHeight="1">
      <c r="A206" s="130">
        <v>195</v>
      </c>
      <c r="B206" s="401" t="s">
        <v>384</v>
      </c>
      <c r="C206" s="238"/>
      <c r="D206" s="93">
        <v>6252.2</v>
      </c>
    </row>
    <row r="207" spans="1:4" ht="12" customHeight="1">
      <c r="A207" s="130">
        <v>196</v>
      </c>
      <c r="B207" s="401" t="s">
        <v>388</v>
      </c>
      <c r="C207" s="238"/>
      <c r="D207" s="93">
        <v>356.6</v>
      </c>
    </row>
    <row r="208" spans="1:4" ht="12" customHeight="1">
      <c r="A208" s="130">
        <v>197</v>
      </c>
      <c r="B208" s="401" t="s">
        <v>390</v>
      </c>
      <c r="C208" s="238"/>
      <c r="D208" s="93">
        <v>386.1</v>
      </c>
    </row>
    <row r="209" spans="1:4" ht="12" customHeight="1">
      <c r="A209" s="130">
        <v>198</v>
      </c>
      <c r="B209" s="401" t="s">
        <v>392</v>
      </c>
      <c r="C209" s="238"/>
      <c r="D209" s="93">
        <v>667.1</v>
      </c>
    </row>
    <row r="210" spans="1:4" ht="12" customHeight="1">
      <c r="A210" s="130">
        <v>199</v>
      </c>
      <c r="B210" s="401" t="s">
        <v>394</v>
      </c>
      <c r="C210" s="238"/>
      <c r="D210" s="102">
        <v>4216.4</v>
      </c>
    </row>
    <row r="211" spans="1:4" ht="12" customHeight="1">
      <c r="A211" s="130">
        <v>200</v>
      </c>
      <c r="B211" s="401" t="s">
        <v>398</v>
      </c>
      <c r="C211" s="238"/>
      <c r="D211" s="93">
        <v>510.3</v>
      </c>
    </row>
    <row r="212" spans="1:4" ht="12" customHeight="1">
      <c r="A212" s="130">
        <v>201</v>
      </c>
      <c r="B212" s="401" t="s">
        <v>400</v>
      </c>
      <c r="C212" s="238"/>
      <c r="D212" s="93">
        <v>1307.7</v>
      </c>
    </row>
    <row r="213" spans="1:4" ht="12" customHeight="1">
      <c r="A213" s="130">
        <v>202</v>
      </c>
      <c r="B213" s="401" t="s">
        <v>403</v>
      </c>
      <c r="C213" s="238"/>
      <c r="D213" s="93">
        <v>287</v>
      </c>
    </row>
    <row r="214" spans="1:4" ht="12" customHeight="1">
      <c r="A214" s="130">
        <v>203</v>
      </c>
      <c r="B214" s="401" t="s">
        <v>405</v>
      </c>
      <c r="C214" s="238"/>
      <c r="D214" s="93">
        <v>2783.9</v>
      </c>
    </row>
    <row r="215" spans="1:4" ht="12" customHeight="1">
      <c r="A215" s="130">
        <v>204</v>
      </c>
      <c r="B215" s="401" t="s">
        <v>408</v>
      </c>
      <c r="C215" s="238"/>
      <c r="D215" s="93">
        <v>2779.42</v>
      </c>
    </row>
    <row r="216" spans="1:4" ht="12" customHeight="1">
      <c r="A216" s="130">
        <v>205</v>
      </c>
      <c r="B216" s="401" t="s">
        <v>410</v>
      </c>
      <c r="C216" s="238"/>
      <c r="D216" s="93">
        <v>66.9</v>
      </c>
    </row>
    <row r="217" spans="1:4" ht="12" customHeight="1">
      <c r="A217" s="130">
        <v>206</v>
      </c>
      <c r="B217" s="401" t="s">
        <v>412</v>
      </c>
      <c r="C217" s="238"/>
      <c r="D217" s="93">
        <v>1114.7</v>
      </c>
    </row>
    <row r="218" spans="1:4" ht="12" customHeight="1">
      <c r="A218" s="130">
        <v>207</v>
      </c>
      <c r="B218" s="401" t="s">
        <v>414</v>
      </c>
      <c r="C218" s="238"/>
      <c r="D218" s="93">
        <v>1120.9</v>
      </c>
    </row>
    <row r="219" spans="1:4" ht="12" customHeight="1">
      <c r="A219" s="130">
        <v>208</v>
      </c>
      <c r="B219" s="401" t="s">
        <v>417</v>
      </c>
      <c r="C219" s="238"/>
      <c r="D219" s="93">
        <v>198.6</v>
      </c>
    </row>
    <row r="220" spans="1:4" ht="12" customHeight="1">
      <c r="A220" s="130">
        <v>209</v>
      </c>
      <c r="B220" s="401" t="s">
        <v>419</v>
      </c>
      <c r="C220" s="238"/>
      <c r="D220" s="93">
        <v>713.9</v>
      </c>
    </row>
    <row r="221" spans="1:4" ht="12" customHeight="1">
      <c r="A221" s="130">
        <v>210</v>
      </c>
      <c r="B221" s="401" t="s">
        <v>421</v>
      </c>
      <c r="C221" s="238"/>
      <c r="D221" s="93">
        <v>463.4</v>
      </c>
    </row>
    <row r="222" spans="1:4" ht="12" customHeight="1">
      <c r="A222" s="130">
        <v>211</v>
      </c>
      <c r="B222" s="401" t="s">
        <v>422</v>
      </c>
      <c r="C222" s="238"/>
      <c r="D222" s="101">
        <v>721.7</v>
      </c>
    </row>
    <row r="223" spans="1:4" ht="12" customHeight="1">
      <c r="A223" s="130">
        <v>212</v>
      </c>
      <c r="B223" s="401" t="s">
        <v>424</v>
      </c>
      <c r="C223" s="238"/>
      <c r="D223" s="93">
        <v>463</v>
      </c>
    </row>
    <row r="224" spans="1:4" ht="12" customHeight="1">
      <c r="A224" s="130">
        <v>213</v>
      </c>
      <c r="B224" s="401" t="s">
        <v>426</v>
      </c>
      <c r="C224" s="238"/>
      <c r="D224" s="93">
        <v>462.5</v>
      </c>
    </row>
    <row r="225" spans="1:4" ht="12" customHeight="1">
      <c r="A225" s="130">
        <v>214</v>
      </c>
      <c r="B225" s="401" t="s">
        <v>428</v>
      </c>
      <c r="C225" s="238"/>
      <c r="D225" s="93">
        <v>476.2</v>
      </c>
    </row>
    <row r="226" spans="1:4" ht="12" customHeight="1">
      <c r="A226" s="130">
        <v>215</v>
      </c>
      <c r="B226" s="401" t="s">
        <v>430</v>
      </c>
      <c r="C226" s="238"/>
      <c r="D226" s="93">
        <v>126.4</v>
      </c>
    </row>
    <row r="227" spans="1:4" ht="12" customHeight="1">
      <c r="A227" s="130">
        <v>216</v>
      </c>
      <c r="B227" s="401" t="s">
        <v>432</v>
      </c>
      <c r="C227" s="238"/>
      <c r="D227" s="93">
        <v>41.4</v>
      </c>
    </row>
    <row r="228" spans="1:4" ht="12" customHeight="1">
      <c r="A228" s="130">
        <v>217</v>
      </c>
      <c r="B228" s="401" t="s">
        <v>433</v>
      </c>
      <c r="C228" s="238"/>
      <c r="D228" s="93">
        <v>136.7</v>
      </c>
    </row>
    <row r="229" spans="1:4" ht="12" customHeight="1">
      <c r="A229" s="130">
        <v>218</v>
      </c>
      <c r="B229" s="401" t="s">
        <v>435</v>
      </c>
      <c r="C229" s="238"/>
      <c r="D229" s="93">
        <v>401.3</v>
      </c>
    </row>
    <row r="230" spans="1:4" ht="12" customHeight="1">
      <c r="A230" s="130">
        <v>219</v>
      </c>
      <c r="B230" s="401" t="s">
        <v>437</v>
      </c>
      <c r="C230" s="238"/>
      <c r="D230" s="93">
        <v>559.18</v>
      </c>
    </row>
    <row r="231" spans="1:4" ht="12" customHeight="1">
      <c r="A231" s="130">
        <v>220</v>
      </c>
      <c r="B231" s="401" t="s">
        <v>439</v>
      </c>
      <c r="C231" s="238"/>
      <c r="D231" s="93">
        <v>481.2</v>
      </c>
    </row>
    <row r="232" spans="1:4" ht="12" customHeight="1">
      <c r="A232" s="130">
        <v>221</v>
      </c>
      <c r="B232" s="401" t="s">
        <v>441</v>
      </c>
      <c r="C232" s="238"/>
      <c r="D232" s="93">
        <v>276.3</v>
      </c>
    </row>
    <row r="233" spans="1:4" ht="12" customHeight="1">
      <c r="A233" s="130">
        <v>222</v>
      </c>
      <c r="B233" s="401" t="s">
        <v>443</v>
      </c>
      <c r="C233" s="238"/>
      <c r="D233" s="93">
        <v>732.5</v>
      </c>
    </row>
    <row r="234" spans="1:4" ht="12" customHeight="1">
      <c r="A234" s="130">
        <v>223</v>
      </c>
      <c r="B234" s="401" t="s">
        <v>445</v>
      </c>
      <c r="C234" s="238"/>
      <c r="D234" s="93">
        <v>720</v>
      </c>
    </row>
    <row r="235" spans="1:4" ht="12" customHeight="1">
      <c r="A235" s="130">
        <v>224</v>
      </c>
      <c r="B235" s="401" t="s">
        <v>447</v>
      </c>
      <c r="C235" s="238"/>
      <c r="D235" s="93">
        <v>566.1</v>
      </c>
    </row>
    <row r="236" spans="1:4" ht="12" customHeight="1">
      <c r="A236" s="130">
        <v>225</v>
      </c>
      <c r="B236" s="401" t="s">
        <v>449</v>
      </c>
      <c r="C236" s="238"/>
      <c r="D236" s="93">
        <v>560.5</v>
      </c>
    </row>
    <row r="237" spans="1:4" ht="12" customHeight="1">
      <c r="A237" s="130">
        <v>226</v>
      </c>
      <c r="B237" s="401" t="s">
        <v>451</v>
      </c>
      <c r="C237" s="238"/>
      <c r="D237" s="93">
        <v>100.2</v>
      </c>
    </row>
    <row r="238" spans="1:4" ht="12" customHeight="1">
      <c r="A238" s="130">
        <v>227</v>
      </c>
      <c r="B238" s="401" t="s">
        <v>453</v>
      </c>
      <c r="C238" s="238"/>
      <c r="D238" s="93">
        <v>151</v>
      </c>
    </row>
    <row r="239" spans="1:4" ht="12" customHeight="1">
      <c r="A239" s="130">
        <v>228</v>
      </c>
      <c r="B239" s="401" t="s">
        <v>455</v>
      </c>
      <c r="C239" s="238"/>
      <c r="D239" s="93">
        <v>507.3</v>
      </c>
    </row>
    <row r="240" spans="1:4" ht="12" customHeight="1">
      <c r="A240" s="130">
        <v>229</v>
      </c>
      <c r="B240" s="401" t="s">
        <v>457</v>
      </c>
      <c r="C240" s="238"/>
      <c r="D240" s="93">
        <v>316.4</v>
      </c>
    </row>
    <row r="241" spans="1:4" ht="12" customHeight="1">
      <c r="A241" s="130">
        <v>230</v>
      </c>
      <c r="B241" s="401" t="s">
        <v>459</v>
      </c>
      <c r="C241" s="238"/>
      <c r="D241" s="93">
        <v>339.8</v>
      </c>
    </row>
    <row r="242" spans="1:4" ht="12" customHeight="1">
      <c r="A242" s="130">
        <v>231</v>
      </c>
      <c r="B242" s="402" t="s">
        <v>461</v>
      </c>
      <c r="C242" s="244"/>
      <c r="D242" s="93">
        <v>546.1</v>
      </c>
    </row>
    <row r="243" spans="1:4" ht="12" customHeight="1" thickBot="1">
      <c r="A243" s="131">
        <v>232</v>
      </c>
      <c r="B243" s="414" t="s">
        <v>463</v>
      </c>
      <c r="C243" s="415"/>
      <c r="D243" s="92">
        <v>461.2</v>
      </c>
    </row>
    <row r="244" spans="1:4" ht="15" customHeight="1" thickBot="1">
      <c r="A244" s="128"/>
      <c r="B244" s="416" t="s">
        <v>1269</v>
      </c>
      <c r="C244" s="420"/>
      <c r="D244" s="107">
        <f>SUM(D189:D243)-79-42.8</f>
        <v>44136.49999999999</v>
      </c>
    </row>
    <row r="245" spans="1:4" ht="12" customHeight="1" thickBot="1">
      <c r="A245" s="128"/>
      <c r="B245" s="410" t="s">
        <v>465</v>
      </c>
      <c r="C245" s="410"/>
      <c r="D245" s="411"/>
    </row>
    <row r="246" spans="1:4" ht="12" customHeight="1">
      <c r="A246" s="130">
        <v>233</v>
      </c>
      <c r="B246" s="403" t="s">
        <v>467</v>
      </c>
      <c r="C246" s="367"/>
      <c r="D246" s="95">
        <v>52.6</v>
      </c>
    </row>
    <row r="247" spans="1:4" ht="12" customHeight="1">
      <c r="A247" s="130">
        <v>234</v>
      </c>
      <c r="B247" s="403" t="s">
        <v>469</v>
      </c>
      <c r="C247" s="367"/>
      <c r="D247" s="95">
        <v>89.8</v>
      </c>
    </row>
    <row r="248" spans="1:4" ht="12" customHeight="1">
      <c r="A248" s="130">
        <v>235</v>
      </c>
      <c r="B248" s="403" t="s">
        <v>477</v>
      </c>
      <c r="C248" s="367"/>
      <c r="D248" s="95">
        <v>82.4</v>
      </c>
    </row>
    <row r="249" spans="1:4" ht="12" customHeight="1">
      <c r="A249" s="130">
        <v>236</v>
      </c>
      <c r="B249" s="403" t="s">
        <v>479</v>
      </c>
      <c r="C249" s="367"/>
      <c r="D249" s="95">
        <v>135.6</v>
      </c>
    </row>
    <row r="250" spans="1:4" ht="12" customHeight="1">
      <c r="A250" s="130">
        <v>237</v>
      </c>
      <c r="B250" s="403" t="s">
        <v>481</v>
      </c>
      <c r="C250" s="367"/>
      <c r="D250" s="95">
        <v>138.2</v>
      </c>
    </row>
    <row r="251" spans="1:4" ht="12" customHeight="1">
      <c r="A251" s="130">
        <v>238</v>
      </c>
      <c r="B251" s="403" t="s">
        <v>484</v>
      </c>
      <c r="C251" s="367"/>
      <c r="D251" s="95">
        <v>133.3</v>
      </c>
    </row>
    <row r="252" spans="1:4" ht="12" customHeight="1">
      <c r="A252" s="130">
        <v>239</v>
      </c>
      <c r="B252" s="403" t="s">
        <v>486</v>
      </c>
      <c r="C252" s="367"/>
      <c r="D252" s="95">
        <v>128</v>
      </c>
    </row>
    <row r="253" spans="1:4" ht="12" customHeight="1">
      <c r="A253" s="130">
        <v>240</v>
      </c>
      <c r="B253" s="403" t="s">
        <v>487</v>
      </c>
      <c r="C253" s="367"/>
      <c r="D253" s="95">
        <v>134.9</v>
      </c>
    </row>
    <row r="254" spans="1:4" ht="12" customHeight="1">
      <c r="A254" s="130">
        <v>241</v>
      </c>
      <c r="B254" s="403" t="s">
        <v>489</v>
      </c>
      <c r="C254" s="367"/>
      <c r="D254" s="95">
        <v>126.5</v>
      </c>
    </row>
    <row r="255" spans="1:4" ht="12" customHeight="1">
      <c r="A255" s="130">
        <v>242</v>
      </c>
      <c r="B255" s="403" t="s">
        <v>491</v>
      </c>
      <c r="C255" s="367"/>
      <c r="D255" s="95">
        <v>119.4</v>
      </c>
    </row>
    <row r="256" spans="1:4" ht="12" customHeight="1">
      <c r="A256" s="130">
        <v>243</v>
      </c>
      <c r="B256" s="403" t="s">
        <v>495</v>
      </c>
      <c r="C256" s="367"/>
      <c r="D256" s="95">
        <v>1297.8</v>
      </c>
    </row>
    <row r="257" spans="1:4" ht="12" customHeight="1">
      <c r="A257" s="130">
        <v>244</v>
      </c>
      <c r="B257" s="403" t="s">
        <v>497</v>
      </c>
      <c r="C257" s="367"/>
      <c r="D257" s="95">
        <v>1298.4</v>
      </c>
    </row>
    <row r="258" spans="1:4" ht="12" customHeight="1">
      <c r="A258" s="130">
        <v>245</v>
      </c>
      <c r="B258" s="403" t="s">
        <v>499</v>
      </c>
      <c r="C258" s="367"/>
      <c r="D258" s="95">
        <v>1287.3</v>
      </c>
    </row>
    <row r="259" spans="1:4" ht="12" customHeight="1">
      <c r="A259" s="130">
        <v>246</v>
      </c>
      <c r="B259" s="403" t="s">
        <v>501</v>
      </c>
      <c r="C259" s="367"/>
      <c r="D259" s="95">
        <v>1288.9</v>
      </c>
    </row>
    <row r="260" spans="1:4" ht="12" customHeight="1">
      <c r="A260" s="130">
        <v>247</v>
      </c>
      <c r="B260" s="403" t="s">
        <v>503</v>
      </c>
      <c r="C260" s="209"/>
      <c r="D260" s="98">
        <v>472.17</v>
      </c>
    </row>
    <row r="261" spans="1:4" ht="12" customHeight="1">
      <c r="A261" s="130">
        <v>248</v>
      </c>
      <c r="B261" s="403" t="s">
        <v>505</v>
      </c>
      <c r="C261" s="209"/>
      <c r="D261" s="99">
        <v>345.8</v>
      </c>
    </row>
    <row r="262" spans="1:4" ht="12" customHeight="1">
      <c r="A262" s="130">
        <v>249</v>
      </c>
      <c r="B262" s="403" t="s">
        <v>507</v>
      </c>
      <c r="C262" s="209"/>
      <c r="D262" s="99">
        <v>138.3</v>
      </c>
    </row>
    <row r="263" spans="1:4" ht="12" customHeight="1">
      <c r="A263" s="130">
        <v>250</v>
      </c>
      <c r="B263" s="403" t="s">
        <v>509</v>
      </c>
      <c r="C263" s="209"/>
      <c r="D263" s="99">
        <v>134.3</v>
      </c>
    </row>
    <row r="264" spans="1:4" ht="12" customHeight="1">
      <c r="A264" s="130">
        <v>251</v>
      </c>
      <c r="B264" s="403" t="s">
        <v>511</v>
      </c>
      <c r="C264" s="209"/>
      <c r="D264" s="99">
        <v>135.5</v>
      </c>
    </row>
    <row r="265" spans="1:4" ht="12" customHeight="1">
      <c r="A265" s="130">
        <v>252</v>
      </c>
      <c r="B265" s="403" t="s">
        <v>514</v>
      </c>
      <c r="C265" s="209"/>
      <c r="D265" s="99">
        <v>136</v>
      </c>
    </row>
    <row r="266" spans="1:4" ht="12" customHeight="1">
      <c r="A266" s="130">
        <v>253</v>
      </c>
      <c r="B266" s="403" t="s">
        <v>516</v>
      </c>
      <c r="C266" s="209"/>
      <c r="D266" s="99">
        <v>140.1</v>
      </c>
    </row>
    <row r="267" spans="1:4" ht="12" customHeight="1">
      <c r="A267" s="130">
        <v>254</v>
      </c>
      <c r="B267" s="403" t="s">
        <v>520</v>
      </c>
      <c r="C267" s="209"/>
      <c r="D267" s="99">
        <v>134.1</v>
      </c>
    </row>
    <row r="268" spans="1:4" ht="12" customHeight="1">
      <c r="A268" s="130">
        <v>255</v>
      </c>
      <c r="B268" s="403" t="s">
        <v>525</v>
      </c>
      <c r="C268" s="209"/>
      <c r="D268" s="99">
        <v>58.9</v>
      </c>
    </row>
    <row r="269" spans="1:4" ht="12" customHeight="1">
      <c r="A269" s="130">
        <v>256</v>
      </c>
      <c r="B269" s="403" t="s">
        <v>527</v>
      </c>
      <c r="C269" s="209"/>
      <c r="D269" s="99">
        <v>105.4</v>
      </c>
    </row>
    <row r="270" spans="1:4" ht="12" customHeight="1">
      <c r="A270" s="130">
        <v>257</v>
      </c>
      <c r="B270" s="403" t="s">
        <v>529</v>
      </c>
      <c r="C270" s="209"/>
      <c r="D270" s="99">
        <v>25.9</v>
      </c>
    </row>
    <row r="271" spans="1:4" ht="12" customHeight="1">
      <c r="A271" s="130">
        <v>258</v>
      </c>
      <c r="B271" s="403" t="s">
        <v>531</v>
      </c>
      <c r="C271" s="209"/>
      <c r="D271" s="99">
        <v>163.5</v>
      </c>
    </row>
    <row r="272" spans="1:4" ht="12" customHeight="1">
      <c r="A272" s="130">
        <v>259</v>
      </c>
      <c r="B272" s="403" t="s">
        <v>533</v>
      </c>
      <c r="C272" s="209"/>
      <c r="D272" s="99">
        <v>564.7</v>
      </c>
    </row>
    <row r="273" spans="1:4" ht="12" customHeight="1">
      <c r="A273" s="130">
        <v>260</v>
      </c>
      <c r="B273" s="403" t="s">
        <v>535</v>
      </c>
      <c r="C273" s="209"/>
      <c r="D273" s="99">
        <v>833.7</v>
      </c>
    </row>
    <row r="274" spans="1:4" ht="12" customHeight="1">
      <c r="A274" s="130">
        <v>261</v>
      </c>
      <c r="B274" s="403" t="s">
        <v>537</v>
      </c>
      <c r="C274" s="209"/>
      <c r="D274" s="99">
        <v>826</v>
      </c>
    </row>
    <row r="275" spans="1:4" ht="12" customHeight="1">
      <c r="A275" s="130">
        <v>262</v>
      </c>
      <c r="B275" s="403" t="s">
        <v>539</v>
      </c>
      <c r="C275" s="209"/>
      <c r="D275" s="99">
        <v>564.4</v>
      </c>
    </row>
    <row r="276" spans="1:4" ht="12" customHeight="1">
      <c r="A276" s="130">
        <v>263</v>
      </c>
      <c r="B276" s="403" t="s">
        <v>541</v>
      </c>
      <c r="C276" s="209"/>
      <c r="D276" s="99">
        <v>529.8</v>
      </c>
    </row>
    <row r="277" spans="1:4" ht="12" customHeight="1">
      <c r="A277" s="130">
        <v>264</v>
      </c>
      <c r="B277" s="403" t="s">
        <v>543</v>
      </c>
      <c r="C277" s="209"/>
      <c r="D277" s="99">
        <v>162.3</v>
      </c>
    </row>
    <row r="278" spans="1:4" ht="12" customHeight="1">
      <c r="A278" s="130">
        <v>265</v>
      </c>
      <c r="B278" s="403" t="s">
        <v>545</v>
      </c>
      <c r="C278" s="209"/>
      <c r="D278" s="99">
        <v>389.7</v>
      </c>
    </row>
    <row r="279" spans="1:4" ht="12" customHeight="1">
      <c r="A279" s="130">
        <v>266</v>
      </c>
      <c r="B279" s="403" t="s">
        <v>547</v>
      </c>
      <c r="C279" s="209"/>
      <c r="D279" s="99">
        <v>387.2</v>
      </c>
    </row>
    <row r="280" spans="1:4" ht="12" customHeight="1">
      <c r="A280" s="130">
        <v>267</v>
      </c>
      <c r="B280" s="403" t="s">
        <v>549</v>
      </c>
      <c r="C280" s="209"/>
      <c r="D280" s="99">
        <v>457.1</v>
      </c>
    </row>
    <row r="281" spans="1:4" ht="12" customHeight="1">
      <c r="A281" s="130">
        <v>268</v>
      </c>
      <c r="B281" s="403" t="s">
        <v>551</v>
      </c>
      <c r="C281" s="209"/>
      <c r="D281" s="97">
        <v>533.9</v>
      </c>
    </row>
    <row r="282" spans="1:4" ht="12" customHeight="1">
      <c r="A282" s="130">
        <v>269</v>
      </c>
      <c r="B282" s="403" t="s">
        <v>553</v>
      </c>
      <c r="C282" s="209"/>
      <c r="D282" s="97">
        <v>552.7</v>
      </c>
    </row>
    <row r="283" spans="1:4" ht="12" customHeight="1">
      <c r="A283" s="130">
        <v>270</v>
      </c>
      <c r="B283" s="403" t="s">
        <v>555</v>
      </c>
      <c r="C283" s="209"/>
      <c r="D283" s="97">
        <v>570.3</v>
      </c>
    </row>
    <row r="284" spans="1:4" ht="12" customHeight="1">
      <c r="A284" s="130">
        <v>271</v>
      </c>
      <c r="B284" s="403" t="s">
        <v>557</v>
      </c>
      <c r="C284" s="209"/>
      <c r="D284" s="97">
        <v>845.3</v>
      </c>
    </row>
    <row r="285" spans="1:4" ht="12" customHeight="1">
      <c r="A285" s="130">
        <v>272</v>
      </c>
      <c r="B285" s="403" t="s">
        <v>559</v>
      </c>
      <c r="C285" s="209"/>
      <c r="D285" s="97">
        <v>838.7</v>
      </c>
    </row>
    <row r="286" spans="1:4" ht="12" customHeight="1">
      <c r="A286" s="130">
        <v>273</v>
      </c>
      <c r="B286" s="403" t="s">
        <v>561</v>
      </c>
      <c r="C286" s="209"/>
      <c r="D286" s="97">
        <v>837</v>
      </c>
    </row>
    <row r="287" spans="1:4" ht="12" customHeight="1">
      <c r="A287" s="130">
        <v>274</v>
      </c>
      <c r="B287" s="403" t="s">
        <v>563</v>
      </c>
      <c r="C287" s="209"/>
      <c r="D287" s="97">
        <v>841.8</v>
      </c>
    </row>
    <row r="288" spans="1:4" ht="12" customHeight="1">
      <c r="A288" s="130">
        <v>275</v>
      </c>
      <c r="B288" s="403" t="s">
        <v>566</v>
      </c>
      <c r="C288" s="209"/>
      <c r="D288" s="97">
        <v>846.6</v>
      </c>
    </row>
    <row r="289" spans="1:4" ht="12" customHeight="1">
      <c r="A289" s="130">
        <v>276</v>
      </c>
      <c r="B289" s="403" t="s">
        <v>568</v>
      </c>
      <c r="C289" s="209"/>
      <c r="D289" s="97">
        <v>1289.6</v>
      </c>
    </row>
    <row r="290" spans="1:4" ht="12" customHeight="1">
      <c r="A290" s="130">
        <v>277</v>
      </c>
      <c r="B290" s="403" t="s">
        <v>571</v>
      </c>
      <c r="C290" s="209"/>
      <c r="D290" s="97">
        <v>1284.9</v>
      </c>
    </row>
    <row r="291" spans="1:4" ht="12" customHeight="1">
      <c r="A291" s="130">
        <v>278</v>
      </c>
      <c r="B291" s="403" t="s">
        <v>573</v>
      </c>
      <c r="C291" s="209"/>
      <c r="D291" s="97">
        <v>1281.9</v>
      </c>
    </row>
    <row r="292" spans="1:4" ht="12" customHeight="1">
      <c r="A292" s="130">
        <v>279</v>
      </c>
      <c r="B292" s="403" t="s">
        <v>577</v>
      </c>
      <c r="C292" s="209"/>
      <c r="D292" s="97">
        <v>41.5</v>
      </c>
    </row>
    <row r="293" spans="1:4" ht="12" customHeight="1">
      <c r="A293" s="130">
        <v>280</v>
      </c>
      <c r="B293" s="403" t="s">
        <v>581</v>
      </c>
      <c r="C293" s="209"/>
      <c r="D293" s="97">
        <v>43.2</v>
      </c>
    </row>
    <row r="294" spans="1:4" ht="12" customHeight="1">
      <c r="A294" s="130">
        <v>281</v>
      </c>
      <c r="B294" s="403" t="s">
        <v>583</v>
      </c>
      <c r="C294" s="209"/>
      <c r="D294" s="97">
        <v>60</v>
      </c>
    </row>
    <row r="295" spans="1:4" ht="12" customHeight="1">
      <c r="A295" s="130">
        <v>282</v>
      </c>
      <c r="B295" s="403" t="s">
        <v>584</v>
      </c>
      <c r="C295" s="209"/>
      <c r="D295" s="97">
        <v>221.5</v>
      </c>
    </row>
    <row r="296" spans="1:4" ht="12" customHeight="1">
      <c r="A296" s="130">
        <v>283</v>
      </c>
      <c r="B296" s="403" t="s">
        <v>586</v>
      </c>
      <c r="C296" s="209"/>
      <c r="D296" s="97">
        <v>74.6</v>
      </c>
    </row>
    <row r="297" spans="1:4" ht="12" customHeight="1">
      <c r="A297" s="130">
        <v>284</v>
      </c>
      <c r="B297" s="403" t="s">
        <v>588</v>
      </c>
      <c r="C297" s="209"/>
      <c r="D297" s="97">
        <v>42.4</v>
      </c>
    </row>
    <row r="298" spans="1:4" ht="12" customHeight="1">
      <c r="A298" s="130">
        <v>285</v>
      </c>
      <c r="B298" s="403" t="s">
        <v>590</v>
      </c>
      <c r="C298" s="209"/>
      <c r="D298" s="97">
        <v>49</v>
      </c>
    </row>
    <row r="299" spans="1:4" ht="12" customHeight="1">
      <c r="A299" s="130">
        <v>286</v>
      </c>
      <c r="B299" s="403" t="s">
        <v>592</v>
      </c>
      <c r="C299" s="209"/>
      <c r="D299" s="97">
        <v>564.7</v>
      </c>
    </row>
    <row r="300" spans="1:4" ht="12" customHeight="1">
      <c r="A300" s="130">
        <v>287</v>
      </c>
      <c r="B300" s="403" t="s">
        <v>593</v>
      </c>
      <c r="C300" s="209"/>
      <c r="D300" s="97">
        <v>602.5</v>
      </c>
    </row>
    <row r="301" spans="1:4" ht="12" customHeight="1">
      <c r="A301" s="130">
        <v>288</v>
      </c>
      <c r="B301" s="403" t="s">
        <v>595</v>
      </c>
      <c r="C301" s="209"/>
      <c r="D301" s="97">
        <v>153.2</v>
      </c>
    </row>
    <row r="302" spans="1:4" ht="12" customHeight="1">
      <c r="A302" s="130">
        <v>289</v>
      </c>
      <c r="B302" s="403" t="s">
        <v>597</v>
      </c>
      <c r="C302" s="209"/>
      <c r="D302" s="97">
        <v>123.2</v>
      </c>
    </row>
    <row r="303" spans="1:4" ht="12" customHeight="1">
      <c r="A303" s="130">
        <v>290</v>
      </c>
      <c r="B303" s="403" t="s">
        <v>599</v>
      </c>
      <c r="C303" s="209"/>
      <c r="D303" s="97">
        <v>840.7</v>
      </c>
    </row>
    <row r="304" spans="1:4" ht="12" customHeight="1">
      <c r="A304" s="130">
        <v>291</v>
      </c>
      <c r="B304" s="403" t="s">
        <v>601</v>
      </c>
      <c r="C304" s="209"/>
      <c r="D304" s="97">
        <v>840.3</v>
      </c>
    </row>
    <row r="305" spans="1:4" ht="12" customHeight="1">
      <c r="A305" s="130">
        <v>292</v>
      </c>
      <c r="B305" s="403" t="s">
        <v>603</v>
      </c>
      <c r="C305" s="209"/>
      <c r="D305" s="97">
        <v>122.9</v>
      </c>
    </row>
    <row r="306" spans="1:4" ht="12" customHeight="1">
      <c r="A306" s="130">
        <v>293</v>
      </c>
      <c r="B306" s="403" t="s">
        <v>609</v>
      </c>
      <c r="C306" s="367"/>
      <c r="D306" s="95">
        <v>66</v>
      </c>
    </row>
    <row r="307" spans="1:4" ht="12" customHeight="1">
      <c r="A307" s="130">
        <v>294</v>
      </c>
      <c r="B307" s="403" t="s">
        <v>616</v>
      </c>
      <c r="C307" s="367"/>
      <c r="D307" s="95">
        <v>136.3</v>
      </c>
    </row>
    <row r="308" spans="1:4" ht="12" customHeight="1">
      <c r="A308" s="130">
        <v>295</v>
      </c>
      <c r="B308" s="403" t="s">
        <v>617</v>
      </c>
      <c r="C308" s="367"/>
      <c r="D308" s="95">
        <v>138.4</v>
      </c>
    </row>
    <row r="309" spans="1:4" ht="12" customHeight="1" thickBot="1">
      <c r="A309" s="131">
        <v>296</v>
      </c>
      <c r="B309" s="414" t="s">
        <v>621</v>
      </c>
      <c r="C309" s="415"/>
      <c r="D309" s="108">
        <v>267.44</v>
      </c>
    </row>
    <row r="310" spans="1:4" ht="12" customHeight="1" thickBot="1">
      <c r="A310" s="128"/>
      <c r="B310" s="416" t="s">
        <v>1269</v>
      </c>
      <c r="C310" s="420"/>
      <c r="D310" s="105">
        <f>SUM(D246:D309)-40.6-91.4-136.3-215.1-172.5-141.5-166.7-137.3-153.29</f>
        <v>25873.820000000007</v>
      </c>
    </row>
    <row r="311" spans="1:4" ht="12" customHeight="1" thickBot="1">
      <c r="A311" s="128"/>
      <c r="B311" s="410" t="s">
        <v>623</v>
      </c>
      <c r="C311" s="410"/>
      <c r="D311" s="411"/>
    </row>
    <row r="312" spans="1:4" ht="12" customHeight="1">
      <c r="A312" s="132">
        <v>297</v>
      </c>
      <c r="B312" s="418" t="s">
        <v>624</v>
      </c>
      <c r="C312" s="419"/>
      <c r="D312" s="106">
        <v>301.5</v>
      </c>
    </row>
    <row r="313" spans="1:4" ht="12" customHeight="1">
      <c r="A313" s="130">
        <v>298</v>
      </c>
      <c r="B313" s="403" t="s">
        <v>626</v>
      </c>
      <c r="C313" s="367"/>
      <c r="D313" s="91">
        <v>127.3</v>
      </c>
    </row>
    <row r="314" spans="1:4" ht="12" customHeight="1">
      <c r="A314" s="130">
        <v>299</v>
      </c>
      <c r="B314" s="403" t="s">
        <v>628</v>
      </c>
      <c r="C314" s="367"/>
      <c r="D314" s="91">
        <v>132.6</v>
      </c>
    </row>
    <row r="315" spans="1:4" ht="12" customHeight="1">
      <c r="A315" s="130">
        <v>300</v>
      </c>
      <c r="B315" s="403" t="s">
        <v>630</v>
      </c>
      <c r="C315" s="367"/>
      <c r="D315" s="91">
        <v>175.8</v>
      </c>
    </row>
    <row r="316" spans="1:4" ht="12" customHeight="1">
      <c r="A316" s="130">
        <v>301</v>
      </c>
      <c r="B316" s="403" t="s">
        <v>632</v>
      </c>
      <c r="C316" s="367"/>
      <c r="D316" s="91">
        <v>45.8</v>
      </c>
    </row>
    <row r="317" spans="1:4" ht="12" customHeight="1">
      <c r="A317" s="130">
        <v>302</v>
      </c>
      <c r="B317" s="403" t="s">
        <v>634</v>
      </c>
      <c r="C317" s="367"/>
      <c r="D317" s="91">
        <v>106.1</v>
      </c>
    </row>
    <row r="318" spans="1:4" ht="12" customHeight="1">
      <c r="A318" s="130">
        <v>303</v>
      </c>
      <c r="B318" s="403" t="s">
        <v>636</v>
      </c>
      <c r="C318" s="367"/>
      <c r="D318" s="91">
        <v>73.2</v>
      </c>
    </row>
    <row r="319" spans="1:4" ht="12" customHeight="1">
      <c r="A319" s="130">
        <v>304</v>
      </c>
      <c r="B319" s="400" t="s">
        <v>638</v>
      </c>
      <c r="C319" s="240"/>
      <c r="D319" s="93">
        <v>80</v>
      </c>
    </row>
    <row r="320" spans="1:4" ht="12" customHeight="1">
      <c r="A320" s="130">
        <v>305</v>
      </c>
      <c r="B320" s="401" t="s">
        <v>639</v>
      </c>
      <c r="C320" s="238"/>
      <c r="D320" s="93">
        <v>571.1</v>
      </c>
    </row>
    <row r="321" spans="1:4" ht="12" customHeight="1">
      <c r="A321" s="130">
        <v>306</v>
      </c>
      <c r="B321" s="401" t="s">
        <v>641</v>
      </c>
      <c r="C321" s="238"/>
      <c r="D321" s="93">
        <v>863.1</v>
      </c>
    </row>
    <row r="322" spans="1:4" ht="12" customHeight="1">
      <c r="A322" s="130">
        <v>307</v>
      </c>
      <c r="B322" s="401" t="s">
        <v>643</v>
      </c>
      <c r="C322" s="238"/>
      <c r="D322" s="93">
        <v>861.7</v>
      </c>
    </row>
    <row r="323" spans="1:4" ht="12" customHeight="1">
      <c r="A323" s="130">
        <v>308</v>
      </c>
      <c r="B323" s="401" t="s">
        <v>645</v>
      </c>
      <c r="C323" s="238"/>
      <c r="D323" s="103">
        <f>1008.9+29.1</f>
        <v>1038</v>
      </c>
    </row>
    <row r="324" spans="1:4" ht="12" customHeight="1">
      <c r="A324" s="130">
        <v>309</v>
      </c>
      <c r="B324" s="401" t="s">
        <v>649</v>
      </c>
      <c r="C324" s="238"/>
      <c r="D324" s="93">
        <v>847.8</v>
      </c>
    </row>
    <row r="325" spans="1:4" ht="12" customHeight="1">
      <c r="A325" s="130">
        <v>310</v>
      </c>
      <c r="B325" s="401" t="s">
        <v>651</v>
      </c>
      <c r="C325" s="238"/>
      <c r="D325" s="101">
        <v>1355.1</v>
      </c>
    </row>
    <row r="326" spans="1:4" ht="12" customHeight="1">
      <c r="A326" s="130">
        <v>311</v>
      </c>
      <c r="B326" s="401" t="s">
        <v>654</v>
      </c>
      <c r="C326" s="238"/>
      <c r="D326" s="93">
        <v>850</v>
      </c>
    </row>
    <row r="327" spans="1:4" ht="12" customHeight="1">
      <c r="A327" s="130">
        <v>312</v>
      </c>
      <c r="B327" s="401" t="s">
        <v>657</v>
      </c>
      <c r="C327" s="238"/>
      <c r="D327" s="93">
        <v>851.2</v>
      </c>
    </row>
    <row r="328" spans="1:4" ht="12" customHeight="1">
      <c r="A328" s="130">
        <v>313</v>
      </c>
      <c r="B328" s="401" t="s">
        <v>659</v>
      </c>
      <c r="C328" s="238"/>
      <c r="D328" s="93">
        <v>393.5</v>
      </c>
    </row>
    <row r="329" spans="1:4" ht="12" customHeight="1">
      <c r="A329" s="130">
        <v>314</v>
      </c>
      <c r="B329" s="401" t="s">
        <v>661</v>
      </c>
      <c r="C329" s="238"/>
      <c r="D329" s="93">
        <v>885</v>
      </c>
    </row>
    <row r="330" spans="1:4" ht="12" customHeight="1">
      <c r="A330" s="130">
        <v>315</v>
      </c>
      <c r="B330" s="401" t="s">
        <v>663</v>
      </c>
      <c r="C330" s="238"/>
      <c r="D330" s="93">
        <v>880.3</v>
      </c>
    </row>
    <row r="331" spans="1:4" ht="12" customHeight="1">
      <c r="A331" s="130">
        <v>316</v>
      </c>
      <c r="B331" s="401" t="s">
        <v>665</v>
      </c>
      <c r="C331" s="238"/>
      <c r="D331" s="93">
        <v>1319.7</v>
      </c>
    </row>
    <row r="332" spans="1:4" ht="12" customHeight="1">
      <c r="A332" s="130">
        <v>317</v>
      </c>
      <c r="B332" s="401" t="s">
        <v>668</v>
      </c>
      <c r="C332" s="238"/>
      <c r="D332" s="93">
        <v>1333.9</v>
      </c>
    </row>
    <row r="333" spans="1:4" ht="12" customHeight="1">
      <c r="A333" s="130">
        <v>318</v>
      </c>
      <c r="B333" s="401" t="s">
        <v>671</v>
      </c>
      <c r="C333" s="238"/>
      <c r="D333" s="93">
        <v>946.8</v>
      </c>
    </row>
    <row r="334" spans="1:4" ht="12" customHeight="1">
      <c r="A334" s="130">
        <v>319</v>
      </c>
      <c r="B334" s="401" t="s">
        <v>673</v>
      </c>
      <c r="C334" s="238"/>
      <c r="D334" s="93">
        <v>1479.2</v>
      </c>
    </row>
    <row r="335" spans="1:4" ht="12" customHeight="1">
      <c r="A335" s="130">
        <v>320</v>
      </c>
      <c r="B335" s="401" t="s">
        <v>675</v>
      </c>
      <c r="C335" s="238"/>
      <c r="D335" s="93">
        <v>1297.4</v>
      </c>
    </row>
    <row r="336" spans="1:4" ht="12" customHeight="1">
      <c r="A336" s="130">
        <v>321</v>
      </c>
      <c r="B336" s="401" t="s">
        <v>677</v>
      </c>
      <c r="C336" s="238"/>
      <c r="D336" s="93">
        <v>1289.9</v>
      </c>
    </row>
    <row r="337" spans="1:4" ht="12" customHeight="1">
      <c r="A337" s="130">
        <v>322</v>
      </c>
      <c r="B337" s="401" t="s">
        <v>679</v>
      </c>
      <c r="C337" s="238"/>
      <c r="D337" s="93">
        <v>1439.2</v>
      </c>
    </row>
    <row r="338" spans="1:4" ht="12" customHeight="1">
      <c r="A338" s="130">
        <v>323</v>
      </c>
      <c r="B338" s="401" t="s">
        <v>682</v>
      </c>
      <c r="C338" s="238"/>
      <c r="D338" s="93">
        <v>795.9</v>
      </c>
    </row>
    <row r="339" spans="1:4" ht="12" customHeight="1">
      <c r="A339" s="130">
        <v>324</v>
      </c>
      <c r="B339" s="401" t="s">
        <v>684</v>
      </c>
      <c r="C339" s="238"/>
      <c r="D339" s="93">
        <v>639.4</v>
      </c>
    </row>
    <row r="340" spans="1:4" ht="12" customHeight="1">
      <c r="A340" s="130">
        <v>325</v>
      </c>
      <c r="B340" s="401" t="s">
        <v>686</v>
      </c>
      <c r="C340" s="238"/>
      <c r="D340" s="93">
        <v>397.5</v>
      </c>
    </row>
    <row r="341" spans="1:4" ht="12" customHeight="1">
      <c r="A341" s="130">
        <v>326</v>
      </c>
      <c r="B341" s="401" t="s">
        <v>688</v>
      </c>
      <c r="C341" s="238"/>
      <c r="D341" s="93">
        <v>576.7</v>
      </c>
    </row>
    <row r="342" spans="1:4" ht="12" customHeight="1">
      <c r="A342" s="130">
        <v>327</v>
      </c>
      <c r="B342" s="401" t="s">
        <v>690</v>
      </c>
      <c r="C342" s="238"/>
      <c r="D342" s="93">
        <v>650</v>
      </c>
    </row>
    <row r="343" spans="1:4" ht="12" customHeight="1">
      <c r="A343" s="130">
        <v>328</v>
      </c>
      <c r="B343" s="402" t="s">
        <v>692</v>
      </c>
      <c r="C343" s="244"/>
      <c r="D343" s="93">
        <v>586.1</v>
      </c>
    </row>
    <row r="344" spans="1:4" ht="12" customHeight="1">
      <c r="A344" s="130">
        <v>329</v>
      </c>
      <c r="B344" s="403" t="s">
        <v>694</v>
      </c>
      <c r="C344" s="367"/>
      <c r="D344" s="91">
        <v>870.7</v>
      </c>
    </row>
    <row r="345" spans="1:4" ht="12" customHeight="1">
      <c r="A345" s="130">
        <v>330</v>
      </c>
      <c r="B345" s="403" t="s">
        <v>697</v>
      </c>
      <c r="C345" s="367"/>
      <c r="D345" s="91">
        <v>880.3</v>
      </c>
    </row>
    <row r="346" spans="1:4" ht="12" customHeight="1">
      <c r="A346" s="130">
        <v>331</v>
      </c>
      <c r="B346" s="403" t="s">
        <v>698</v>
      </c>
      <c r="C346" s="367"/>
      <c r="D346" s="91">
        <v>571.6</v>
      </c>
    </row>
    <row r="347" spans="1:4" ht="12" customHeight="1">
      <c r="A347" s="130">
        <v>332</v>
      </c>
      <c r="B347" s="403" t="s">
        <v>700</v>
      </c>
      <c r="C347" s="367"/>
      <c r="D347" s="91">
        <v>852.8</v>
      </c>
    </row>
    <row r="348" spans="1:4" ht="12" customHeight="1" thickBot="1">
      <c r="A348" s="131">
        <v>333</v>
      </c>
      <c r="B348" s="414" t="s">
        <v>702</v>
      </c>
      <c r="C348" s="415"/>
      <c r="D348" s="92">
        <v>854.5</v>
      </c>
    </row>
    <row r="349" spans="1:4" ht="15" customHeight="1" thickBot="1">
      <c r="A349" s="128"/>
      <c r="B349" s="416" t="s">
        <v>1269</v>
      </c>
      <c r="C349" s="420"/>
      <c r="D349" s="107">
        <f>SUM(D312:D348)</f>
        <v>27220.700000000004</v>
      </c>
    </row>
    <row r="350" spans="1:4" ht="12" customHeight="1" thickBot="1">
      <c r="A350" s="128"/>
      <c r="B350" s="410" t="s">
        <v>706</v>
      </c>
      <c r="C350" s="410"/>
      <c r="D350" s="411"/>
    </row>
    <row r="351" spans="1:4" ht="12" customHeight="1">
      <c r="A351" s="132">
        <v>334</v>
      </c>
      <c r="B351" s="418" t="s">
        <v>707</v>
      </c>
      <c r="C351" s="419"/>
      <c r="D351" s="100">
        <v>190.5</v>
      </c>
    </row>
    <row r="352" spans="1:4" ht="12" customHeight="1">
      <c r="A352" s="130">
        <v>335</v>
      </c>
      <c r="B352" s="403" t="s">
        <v>709</v>
      </c>
      <c r="C352" s="367"/>
      <c r="D352" s="95">
        <v>194.6</v>
      </c>
    </row>
    <row r="353" spans="1:4" ht="12" customHeight="1">
      <c r="A353" s="130">
        <v>336</v>
      </c>
      <c r="B353" s="403" t="s">
        <v>1217</v>
      </c>
      <c r="C353" s="367"/>
      <c r="D353" s="95">
        <v>106.55</v>
      </c>
    </row>
    <row r="354" spans="1:4" ht="12" customHeight="1">
      <c r="A354" s="130">
        <v>337</v>
      </c>
      <c r="B354" s="403" t="s">
        <v>712</v>
      </c>
      <c r="C354" s="367"/>
      <c r="D354" s="95">
        <v>487.9</v>
      </c>
    </row>
    <row r="355" spans="1:4" ht="12" customHeight="1">
      <c r="A355" s="130">
        <v>338</v>
      </c>
      <c r="B355" s="403" t="s">
        <v>714</v>
      </c>
      <c r="C355" s="367"/>
      <c r="D355" s="95">
        <v>627.1</v>
      </c>
    </row>
    <row r="356" spans="1:4" ht="12" customHeight="1">
      <c r="A356" s="130">
        <v>339</v>
      </c>
      <c r="B356" s="403" t="s">
        <v>716</v>
      </c>
      <c r="C356" s="367"/>
      <c r="D356" s="95">
        <v>135.8</v>
      </c>
    </row>
    <row r="357" spans="1:4" ht="12" customHeight="1">
      <c r="A357" s="130">
        <v>340</v>
      </c>
      <c r="B357" s="403" t="s">
        <v>718</v>
      </c>
      <c r="C357" s="367"/>
      <c r="D357" s="95">
        <v>121.3</v>
      </c>
    </row>
    <row r="358" spans="1:4" ht="12" customHeight="1">
      <c r="A358" s="130">
        <v>341</v>
      </c>
      <c r="B358" s="403" t="s">
        <v>720</v>
      </c>
      <c r="C358" s="367"/>
      <c r="D358" s="95">
        <v>363.1</v>
      </c>
    </row>
    <row r="359" spans="1:4" ht="12" customHeight="1">
      <c r="A359" s="130">
        <v>342</v>
      </c>
      <c r="B359" s="403" t="s">
        <v>722</v>
      </c>
      <c r="C359" s="367"/>
      <c r="D359" s="95">
        <v>372.6</v>
      </c>
    </row>
    <row r="360" spans="1:4" ht="12" customHeight="1">
      <c r="A360" s="130">
        <v>343</v>
      </c>
      <c r="B360" s="403" t="s">
        <v>724</v>
      </c>
      <c r="C360" s="367"/>
      <c r="D360" s="95">
        <v>382.9</v>
      </c>
    </row>
    <row r="361" spans="1:4" ht="12" customHeight="1">
      <c r="A361" s="130">
        <v>344</v>
      </c>
      <c r="B361" s="403" t="s">
        <v>726</v>
      </c>
      <c r="C361" s="367"/>
      <c r="D361" s="95">
        <v>370.9</v>
      </c>
    </row>
    <row r="362" spans="1:4" ht="12" customHeight="1">
      <c r="A362" s="130">
        <v>345</v>
      </c>
      <c r="B362" s="403" t="s">
        <v>728</v>
      </c>
      <c r="C362" s="367"/>
      <c r="D362" s="95">
        <v>370.1</v>
      </c>
    </row>
    <row r="363" spans="1:4" ht="12" customHeight="1">
      <c r="A363" s="130">
        <v>346</v>
      </c>
      <c r="B363" s="403" t="s">
        <v>730</v>
      </c>
      <c r="C363" s="367"/>
      <c r="D363" s="100">
        <v>552.6</v>
      </c>
    </row>
    <row r="364" spans="1:4" ht="12" customHeight="1">
      <c r="A364" s="130">
        <v>347</v>
      </c>
      <c r="B364" s="403" t="s">
        <v>732</v>
      </c>
      <c r="C364" s="367"/>
      <c r="D364" s="95">
        <v>827.3</v>
      </c>
    </row>
    <row r="365" spans="1:4" ht="12" customHeight="1">
      <c r="A365" s="130">
        <v>348</v>
      </c>
      <c r="B365" s="403" t="s">
        <v>734</v>
      </c>
      <c r="C365" s="367"/>
      <c r="D365" s="95">
        <v>1912.7</v>
      </c>
    </row>
    <row r="366" spans="1:4" ht="12" customHeight="1">
      <c r="A366" s="130">
        <v>349</v>
      </c>
      <c r="B366" s="403" t="s">
        <v>736</v>
      </c>
      <c r="C366" s="367"/>
      <c r="D366" s="95">
        <v>1885.8</v>
      </c>
    </row>
    <row r="367" spans="1:4" ht="12" customHeight="1">
      <c r="A367" s="130">
        <v>350</v>
      </c>
      <c r="B367" s="403" t="s">
        <v>738</v>
      </c>
      <c r="C367" s="367"/>
      <c r="D367" s="95">
        <v>1320.1</v>
      </c>
    </row>
    <row r="368" spans="1:4" ht="12" customHeight="1">
      <c r="A368" s="130">
        <v>351</v>
      </c>
      <c r="B368" s="403" t="s">
        <v>740</v>
      </c>
      <c r="C368" s="367"/>
      <c r="D368" s="95">
        <v>75.8</v>
      </c>
    </row>
    <row r="369" spans="1:4" ht="12" customHeight="1">
      <c r="A369" s="130">
        <v>352</v>
      </c>
      <c r="B369" s="403" t="s">
        <v>742</v>
      </c>
      <c r="C369" s="367"/>
      <c r="D369" s="95">
        <v>1599.3</v>
      </c>
    </row>
    <row r="370" spans="1:4" ht="12" customHeight="1">
      <c r="A370" s="130">
        <v>353</v>
      </c>
      <c r="B370" s="403" t="s">
        <v>744</v>
      </c>
      <c r="C370" s="367"/>
      <c r="D370" s="95">
        <v>1587.81</v>
      </c>
    </row>
    <row r="371" spans="1:4" ht="12" customHeight="1">
      <c r="A371" s="130">
        <v>354</v>
      </c>
      <c r="B371" s="403" t="s">
        <v>748</v>
      </c>
      <c r="C371" s="367"/>
      <c r="D371" s="95">
        <v>3401.3</v>
      </c>
    </row>
    <row r="372" spans="1:4" ht="12" customHeight="1" thickBot="1">
      <c r="A372" s="131">
        <v>355</v>
      </c>
      <c r="B372" s="414" t="s">
        <v>752</v>
      </c>
      <c r="C372" s="415"/>
      <c r="D372" s="108">
        <v>384.5</v>
      </c>
    </row>
    <row r="373" spans="1:4" ht="12" customHeight="1" thickBot="1">
      <c r="A373" s="128"/>
      <c r="B373" s="416" t="s">
        <v>1269</v>
      </c>
      <c r="C373" s="420"/>
      <c r="D373" s="105">
        <f>SUM(D351:D372)</f>
        <v>17270.559999999998</v>
      </c>
    </row>
    <row r="374" spans="1:4" ht="12" customHeight="1" thickBot="1">
      <c r="A374" s="128"/>
      <c r="B374" s="410" t="s">
        <v>757</v>
      </c>
      <c r="C374" s="410"/>
      <c r="D374" s="411"/>
    </row>
    <row r="375" spans="1:4" ht="12" customHeight="1">
      <c r="A375" s="132">
        <v>356</v>
      </c>
      <c r="B375" s="418" t="s">
        <v>758</v>
      </c>
      <c r="C375" s="419"/>
      <c r="D375" s="109">
        <v>46</v>
      </c>
    </row>
    <row r="376" spans="1:4" ht="12" customHeight="1">
      <c r="A376" s="130">
        <v>357</v>
      </c>
      <c r="B376" s="403" t="s">
        <v>759</v>
      </c>
      <c r="C376" s="367"/>
      <c r="D376" s="91">
        <v>119.2</v>
      </c>
    </row>
    <row r="377" spans="1:4" ht="12" customHeight="1">
      <c r="A377" s="130">
        <v>358</v>
      </c>
      <c r="B377" s="403" t="s">
        <v>761</v>
      </c>
      <c r="C377" s="367"/>
      <c r="D377" s="91">
        <v>135.3</v>
      </c>
    </row>
    <row r="378" spans="1:4" ht="12" customHeight="1">
      <c r="A378" s="130">
        <v>359</v>
      </c>
      <c r="B378" s="403" t="s">
        <v>764</v>
      </c>
      <c r="C378" s="367"/>
      <c r="D378" s="91">
        <v>136.1</v>
      </c>
    </row>
    <row r="379" spans="1:4" ht="12" customHeight="1">
      <c r="A379" s="130">
        <v>360</v>
      </c>
      <c r="B379" s="403" t="s">
        <v>766</v>
      </c>
      <c r="C379" s="367"/>
      <c r="D379" s="91">
        <v>134.7</v>
      </c>
    </row>
    <row r="380" spans="1:4" ht="12" customHeight="1">
      <c r="A380" s="130">
        <v>361</v>
      </c>
      <c r="B380" s="403" t="s">
        <v>768</v>
      </c>
      <c r="C380" s="367"/>
      <c r="D380" s="91">
        <v>136.1</v>
      </c>
    </row>
    <row r="381" spans="1:4" ht="12" customHeight="1">
      <c r="A381" s="130">
        <v>362</v>
      </c>
      <c r="B381" s="400" t="s">
        <v>769</v>
      </c>
      <c r="C381" s="240"/>
      <c r="D381" s="93">
        <v>135.9</v>
      </c>
    </row>
    <row r="382" spans="1:4" ht="12" customHeight="1">
      <c r="A382" s="130">
        <v>363</v>
      </c>
      <c r="B382" s="401" t="s">
        <v>771</v>
      </c>
      <c r="C382" s="238"/>
      <c r="D382" s="93">
        <v>157.87</v>
      </c>
    </row>
    <row r="383" spans="1:4" ht="12" customHeight="1">
      <c r="A383" s="130">
        <v>364</v>
      </c>
      <c r="B383" s="401" t="s">
        <v>773</v>
      </c>
      <c r="C383" s="238"/>
      <c r="D383" s="93">
        <v>83.9</v>
      </c>
    </row>
    <row r="384" spans="1:4" ht="12" customHeight="1">
      <c r="A384" s="130">
        <v>365</v>
      </c>
      <c r="B384" s="401" t="s">
        <v>777</v>
      </c>
      <c r="C384" s="238"/>
      <c r="D384" s="93">
        <v>121.2</v>
      </c>
    </row>
    <row r="385" spans="1:4" ht="12" customHeight="1">
      <c r="A385" s="130">
        <v>366</v>
      </c>
      <c r="B385" s="401" t="s">
        <v>779</v>
      </c>
      <c r="C385" s="238"/>
      <c r="D385" s="93">
        <v>124.7</v>
      </c>
    </row>
    <row r="386" spans="1:4" ht="12" customHeight="1">
      <c r="A386" s="130">
        <v>367</v>
      </c>
      <c r="B386" s="401" t="s">
        <v>781</v>
      </c>
      <c r="C386" s="238"/>
      <c r="D386" s="93">
        <v>48.3</v>
      </c>
    </row>
    <row r="387" spans="1:4" ht="12" customHeight="1">
      <c r="A387" s="130">
        <v>368</v>
      </c>
      <c r="B387" s="401" t="s">
        <v>783</v>
      </c>
      <c r="C387" s="238"/>
      <c r="D387" s="93">
        <v>99.4</v>
      </c>
    </row>
    <row r="388" spans="1:4" ht="12" customHeight="1">
      <c r="A388" s="130">
        <v>369</v>
      </c>
      <c r="B388" s="401" t="s">
        <v>785</v>
      </c>
      <c r="C388" s="238"/>
      <c r="D388" s="93">
        <v>73</v>
      </c>
    </row>
    <row r="389" spans="1:4" ht="12" customHeight="1">
      <c r="A389" s="130">
        <v>370</v>
      </c>
      <c r="B389" s="401" t="s">
        <v>786</v>
      </c>
      <c r="C389" s="238"/>
      <c r="D389" s="93">
        <v>75.5</v>
      </c>
    </row>
    <row r="390" spans="1:4" ht="12" customHeight="1">
      <c r="A390" s="130">
        <v>371</v>
      </c>
      <c r="B390" s="401" t="s">
        <v>788</v>
      </c>
      <c r="C390" s="238"/>
      <c r="D390" s="93">
        <v>50.8</v>
      </c>
    </row>
    <row r="391" spans="1:4" ht="12" customHeight="1">
      <c r="A391" s="130">
        <v>372</v>
      </c>
      <c r="B391" s="402" t="s">
        <v>790</v>
      </c>
      <c r="C391" s="244"/>
      <c r="D391" s="93">
        <v>29.2</v>
      </c>
    </row>
    <row r="392" spans="1:4" ht="12" customHeight="1">
      <c r="A392" s="130">
        <v>373</v>
      </c>
      <c r="B392" s="403" t="s">
        <v>792</v>
      </c>
      <c r="C392" s="367"/>
      <c r="D392" s="91">
        <v>126.8</v>
      </c>
    </row>
    <row r="393" spans="1:4" ht="12" customHeight="1">
      <c r="A393" s="130">
        <v>374</v>
      </c>
      <c r="B393" s="403" t="s">
        <v>794</v>
      </c>
      <c r="C393" s="367"/>
      <c r="D393" s="91">
        <v>123.3</v>
      </c>
    </row>
    <row r="394" spans="1:4" ht="12" customHeight="1">
      <c r="A394" s="130">
        <v>375</v>
      </c>
      <c r="B394" s="403" t="s">
        <v>796</v>
      </c>
      <c r="C394" s="367"/>
      <c r="D394" s="91">
        <v>854.4</v>
      </c>
    </row>
    <row r="395" spans="1:4" ht="12" customHeight="1">
      <c r="A395" s="130">
        <v>376</v>
      </c>
      <c r="B395" s="403" t="s">
        <v>798</v>
      </c>
      <c r="C395" s="367"/>
      <c r="D395" s="91">
        <v>858.9</v>
      </c>
    </row>
    <row r="396" spans="1:4" ht="12" customHeight="1">
      <c r="A396" s="130">
        <v>377</v>
      </c>
      <c r="B396" s="403" t="s">
        <v>800</v>
      </c>
      <c r="C396" s="367"/>
      <c r="D396" s="91">
        <v>851.9</v>
      </c>
    </row>
    <row r="397" spans="1:4" ht="12" customHeight="1">
      <c r="A397" s="130">
        <v>378</v>
      </c>
      <c r="B397" s="403" t="s">
        <v>802</v>
      </c>
      <c r="C397" s="367"/>
      <c r="D397" s="91">
        <v>856.3</v>
      </c>
    </row>
    <row r="398" spans="1:4" ht="12" customHeight="1">
      <c r="A398" s="130">
        <v>379</v>
      </c>
      <c r="B398" s="403" t="s">
        <v>804</v>
      </c>
      <c r="C398" s="367"/>
      <c r="D398" s="92">
        <v>135.8</v>
      </c>
    </row>
    <row r="399" spans="1:4" ht="12" customHeight="1" thickBot="1">
      <c r="A399" s="131">
        <v>380</v>
      </c>
      <c r="B399" s="414" t="s">
        <v>805</v>
      </c>
      <c r="C399" s="415"/>
      <c r="D399" s="92">
        <v>135.7</v>
      </c>
    </row>
    <row r="400" spans="1:4" ht="14.25" customHeight="1" thickBot="1">
      <c r="A400" s="128"/>
      <c r="B400" s="416" t="s">
        <v>1269</v>
      </c>
      <c r="C400" s="420"/>
      <c r="D400" s="107">
        <f>SUM(D375:D399)-135.3-77.6</f>
        <v>5437.37</v>
      </c>
    </row>
    <row r="401" spans="1:4" ht="12" customHeight="1" thickBot="1">
      <c r="A401" s="128"/>
      <c r="B401" s="410" t="s">
        <v>808</v>
      </c>
      <c r="C401" s="410"/>
      <c r="D401" s="411"/>
    </row>
    <row r="402" spans="1:4" ht="12" customHeight="1">
      <c r="A402" s="132">
        <v>381</v>
      </c>
      <c r="B402" s="418" t="s">
        <v>1759</v>
      </c>
      <c r="C402" s="419"/>
      <c r="D402" s="100">
        <v>18</v>
      </c>
    </row>
    <row r="403" spans="1:4" ht="12" customHeight="1">
      <c r="A403" s="130">
        <v>382</v>
      </c>
      <c r="B403" s="403" t="s">
        <v>1758</v>
      </c>
      <c r="C403" s="367"/>
      <c r="D403" s="95">
        <v>376.4</v>
      </c>
    </row>
    <row r="404" spans="1:4" ht="12" customHeight="1">
      <c r="A404" s="130">
        <v>383</v>
      </c>
      <c r="B404" s="403" t="s">
        <v>814</v>
      </c>
      <c r="C404" s="367"/>
      <c r="D404" s="95">
        <v>130</v>
      </c>
    </row>
    <row r="405" spans="1:4" ht="12" customHeight="1">
      <c r="A405" s="130">
        <v>384</v>
      </c>
      <c r="B405" s="403" t="s">
        <v>816</v>
      </c>
      <c r="C405" s="367"/>
      <c r="D405" s="95">
        <v>371.3</v>
      </c>
    </row>
    <row r="406" spans="1:4" ht="12" customHeight="1">
      <c r="A406" s="130">
        <v>385</v>
      </c>
      <c r="B406" s="403" t="s">
        <v>818</v>
      </c>
      <c r="C406" s="367"/>
      <c r="D406" s="95">
        <v>175</v>
      </c>
    </row>
    <row r="407" spans="1:4" ht="12" customHeight="1">
      <c r="A407" s="130">
        <v>386</v>
      </c>
      <c r="B407" s="403" t="s">
        <v>820</v>
      </c>
      <c r="C407" s="367"/>
      <c r="D407" s="95">
        <v>130.3</v>
      </c>
    </row>
    <row r="408" spans="1:4" ht="12" customHeight="1">
      <c r="A408" s="130">
        <v>387</v>
      </c>
      <c r="B408" s="403" t="s">
        <v>822</v>
      </c>
      <c r="C408" s="209"/>
      <c r="D408" s="96">
        <v>489.6</v>
      </c>
    </row>
    <row r="409" spans="1:4" ht="12" customHeight="1">
      <c r="A409" s="130">
        <v>388</v>
      </c>
      <c r="B409" s="403" t="s">
        <v>824</v>
      </c>
      <c r="C409" s="209"/>
      <c r="D409" s="97">
        <v>376.4</v>
      </c>
    </row>
    <row r="410" spans="1:4" ht="12" customHeight="1">
      <c r="A410" s="130">
        <v>389</v>
      </c>
      <c r="B410" s="403" t="s">
        <v>825</v>
      </c>
      <c r="C410" s="209"/>
      <c r="D410" s="97">
        <v>370</v>
      </c>
    </row>
    <row r="411" spans="1:4" ht="12" customHeight="1">
      <c r="A411" s="130">
        <v>390</v>
      </c>
      <c r="B411" s="403" t="s">
        <v>827</v>
      </c>
      <c r="C411" s="209"/>
      <c r="D411" s="97">
        <v>373</v>
      </c>
    </row>
    <row r="412" spans="1:4" ht="12" customHeight="1">
      <c r="A412" s="130">
        <v>391</v>
      </c>
      <c r="B412" s="403" t="s">
        <v>829</v>
      </c>
      <c r="C412" s="209"/>
      <c r="D412" s="97">
        <v>130</v>
      </c>
    </row>
    <row r="413" spans="1:4" ht="12" customHeight="1">
      <c r="A413" s="130">
        <v>392</v>
      </c>
      <c r="B413" s="403" t="s">
        <v>830</v>
      </c>
      <c r="C413" s="209"/>
      <c r="D413" s="97">
        <v>31.3</v>
      </c>
    </row>
    <row r="414" spans="1:4" ht="12" customHeight="1">
      <c r="A414" s="130">
        <v>393</v>
      </c>
      <c r="B414" s="403" t="s">
        <v>832</v>
      </c>
      <c r="C414" s="209"/>
      <c r="D414" s="97">
        <v>207.8</v>
      </c>
    </row>
    <row r="415" spans="1:4" ht="12" customHeight="1">
      <c r="A415" s="130">
        <v>394</v>
      </c>
      <c r="B415" s="403" t="s">
        <v>834</v>
      </c>
      <c r="C415" s="209"/>
      <c r="D415" s="97">
        <v>87.6</v>
      </c>
    </row>
    <row r="416" spans="1:4" ht="12" customHeight="1">
      <c r="A416" s="130">
        <v>395</v>
      </c>
      <c r="B416" s="403" t="s">
        <v>836</v>
      </c>
      <c r="C416" s="209"/>
      <c r="D416" s="97">
        <v>123.5</v>
      </c>
    </row>
    <row r="417" spans="1:4" ht="12" customHeight="1">
      <c r="A417" s="130">
        <v>396</v>
      </c>
      <c r="B417" s="403" t="s">
        <v>838</v>
      </c>
      <c r="C417" s="209"/>
      <c r="D417" s="97">
        <v>179.1</v>
      </c>
    </row>
    <row r="418" spans="1:4" ht="12" customHeight="1">
      <c r="A418" s="130">
        <v>397</v>
      </c>
      <c r="B418" s="403" t="s">
        <v>840</v>
      </c>
      <c r="C418" s="209"/>
      <c r="D418" s="97">
        <v>115</v>
      </c>
    </row>
    <row r="419" spans="1:4" ht="12" customHeight="1">
      <c r="A419" s="130">
        <v>398</v>
      </c>
      <c r="B419" s="403" t="s">
        <v>842</v>
      </c>
      <c r="C419" s="209"/>
      <c r="D419" s="97">
        <v>404.2</v>
      </c>
    </row>
    <row r="420" spans="1:4" ht="12" customHeight="1">
      <c r="A420" s="130">
        <v>399</v>
      </c>
      <c r="B420" s="403" t="s">
        <v>844</v>
      </c>
      <c r="C420" s="209"/>
      <c r="D420" s="97">
        <v>94.9</v>
      </c>
    </row>
    <row r="421" spans="1:4" ht="12" customHeight="1">
      <c r="A421" s="130">
        <v>400</v>
      </c>
      <c r="B421" s="403" t="s">
        <v>846</v>
      </c>
      <c r="C421" s="209"/>
      <c r="D421" s="97">
        <v>378.1</v>
      </c>
    </row>
    <row r="422" spans="1:4" ht="12" customHeight="1">
      <c r="A422" s="130">
        <v>401</v>
      </c>
      <c r="B422" s="403" t="s">
        <v>848</v>
      </c>
      <c r="C422" s="209"/>
      <c r="D422" s="97">
        <v>66</v>
      </c>
    </row>
    <row r="423" spans="1:4" ht="12" customHeight="1">
      <c r="A423" s="130">
        <v>402</v>
      </c>
      <c r="B423" s="403" t="s">
        <v>849</v>
      </c>
      <c r="C423" s="209"/>
      <c r="D423" s="97">
        <v>93.4</v>
      </c>
    </row>
    <row r="424" spans="1:4" ht="12" customHeight="1">
      <c r="A424" s="130">
        <v>403</v>
      </c>
      <c r="B424" s="403" t="s">
        <v>851</v>
      </c>
      <c r="C424" s="209"/>
      <c r="D424" s="97">
        <v>402.4</v>
      </c>
    </row>
    <row r="425" spans="1:4" ht="12" customHeight="1">
      <c r="A425" s="130">
        <v>404</v>
      </c>
      <c r="B425" s="403" t="s">
        <v>853</v>
      </c>
      <c r="C425" s="209"/>
      <c r="D425" s="97">
        <v>2826.3</v>
      </c>
    </row>
    <row r="426" spans="1:4" ht="12" customHeight="1">
      <c r="A426" s="130">
        <v>405</v>
      </c>
      <c r="B426" s="403" t="s">
        <v>857</v>
      </c>
      <c r="C426" s="209"/>
      <c r="D426" s="97">
        <v>396.01</v>
      </c>
    </row>
    <row r="427" spans="1:4" ht="12" customHeight="1">
      <c r="A427" s="130">
        <v>406</v>
      </c>
      <c r="B427" s="403" t="s">
        <v>859</v>
      </c>
      <c r="C427" s="209"/>
      <c r="D427" s="97">
        <v>86</v>
      </c>
    </row>
    <row r="428" spans="1:4" ht="12" customHeight="1">
      <c r="A428" s="130">
        <v>407</v>
      </c>
      <c r="B428" s="403" t="s">
        <v>860</v>
      </c>
      <c r="C428" s="209"/>
      <c r="D428" s="97">
        <v>72</v>
      </c>
    </row>
    <row r="429" spans="1:4" ht="12" customHeight="1">
      <c r="A429" s="130">
        <v>408</v>
      </c>
      <c r="B429" s="403" t="s">
        <v>861</v>
      </c>
      <c r="C429" s="209"/>
      <c r="D429" s="97">
        <v>4384.1</v>
      </c>
    </row>
    <row r="430" spans="1:4" ht="12" customHeight="1">
      <c r="A430" s="130">
        <v>409</v>
      </c>
      <c r="B430" s="403" t="s">
        <v>865</v>
      </c>
      <c r="C430" s="209"/>
      <c r="D430" s="97">
        <v>5451</v>
      </c>
    </row>
    <row r="431" spans="1:4" ht="12" customHeight="1">
      <c r="A431" s="130">
        <v>410</v>
      </c>
      <c r="B431" s="403" t="s">
        <v>869</v>
      </c>
      <c r="C431" s="209"/>
      <c r="D431" s="97">
        <v>186.7</v>
      </c>
    </row>
    <row r="432" spans="1:4" ht="12" customHeight="1">
      <c r="A432" s="130">
        <v>411</v>
      </c>
      <c r="B432" s="403" t="s">
        <v>871</v>
      </c>
      <c r="C432" s="209"/>
      <c r="D432" s="97">
        <v>176.7</v>
      </c>
    </row>
    <row r="433" spans="1:4" ht="12" customHeight="1">
      <c r="A433" s="130">
        <v>412</v>
      </c>
      <c r="B433" s="403" t="s">
        <v>873</v>
      </c>
      <c r="C433" s="209"/>
      <c r="D433" s="96">
        <v>783</v>
      </c>
    </row>
    <row r="434" spans="1:4" ht="12" customHeight="1">
      <c r="A434" s="130">
        <v>413</v>
      </c>
      <c r="B434" s="403" t="s">
        <v>875</v>
      </c>
      <c r="C434" s="209"/>
      <c r="D434" s="97">
        <v>178.7</v>
      </c>
    </row>
    <row r="435" spans="1:4" ht="12" customHeight="1">
      <c r="A435" s="130">
        <v>414</v>
      </c>
      <c r="B435" s="403" t="s">
        <v>877</v>
      </c>
      <c r="C435" s="209"/>
      <c r="D435" s="97">
        <v>4304.4</v>
      </c>
    </row>
    <row r="436" spans="1:4" ht="12" customHeight="1">
      <c r="A436" s="130">
        <v>415</v>
      </c>
      <c r="B436" s="403" t="s">
        <v>881</v>
      </c>
      <c r="C436" s="209"/>
      <c r="D436" s="97">
        <v>71.1</v>
      </c>
    </row>
    <row r="437" spans="1:4" ht="12" customHeight="1">
      <c r="A437" s="130">
        <v>416</v>
      </c>
      <c r="B437" s="403" t="s">
        <v>883</v>
      </c>
      <c r="C437" s="209"/>
      <c r="D437" s="97">
        <v>69.3</v>
      </c>
    </row>
    <row r="438" spans="1:4" ht="12" customHeight="1">
      <c r="A438" s="130">
        <v>417</v>
      </c>
      <c r="B438" s="403" t="s">
        <v>885</v>
      </c>
      <c r="C438" s="209"/>
      <c r="D438" s="97">
        <v>77.3</v>
      </c>
    </row>
    <row r="439" spans="1:4" ht="12" customHeight="1">
      <c r="A439" s="130">
        <v>418</v>
      </c>
      <c r="B439" s="403" t="s">
        <v>887</v>
      </c>
      <c r="C439" s="209"/>
      <c r="D439" s="97">
        <v>56.5</v>
      </c>
    </row>
    <row r="440" spans="1:4" ht="12" customHeight="1">
      <c r="A440" s="130">
        <v>419</v>
      </c>
      <c r="B440" s="403" t="s">
        <v>889</v>
      </c>
      <c r="C440" s="209"/>
      <c r="D440" s="97">
        <v>62.7</v>
      </c>
    </row>
    <row r="441" spans="1:4" ht="12" customHeight="1">
      <c r="A441" s="130">
        <v>420</v>
      </c>
      <c r="B441" s="403" t="s">
        <v>891</v>
      </c>
      <c r="C441" s="209"/>
      <c r="D441" s="97">
        <v>56</v>
      </c>
    </row>
    <row r="442" spans="1:4" ht="12" customHeight="1">
      <c r="A442" s="130">
        <v>421</v>
      </c>
      <c r="B442" s="403" t="s">
        <v>892</v>
      </c>
      <c r="C442" s="209"/>
      <c r="D442" s="97">
        <v>980.7</v>
      </c>
    </row>
    <row r="443" spans="1:4" ht="12" customHeight="1">
      <c r="A443" s="130">
        <v>422</v>
      </c>
      <c r="B443" s="403" t="s">
        <v>895</v>
      </c>
      <c r="C443" s="209"/>
      <c r="D443" s="97">
        <v>3231.9</v>
      </c>
    </row>
    <row r="444" spans="1:4" ht="12" customHeight="1">
      <c r="A444" s="130">
        <v>423</v>
      </c>
      <c r="B444" s="403" t="s">
        <v>899</v>
      </c>
      <c r="C444" s="209"/>
      <c r="D444" s="97">
        <v>2177.4</v>
      </c>
    </row>
    <row r="445" spans="1:4" ht="12" customHeight="1">
      <c r="A445" s="130">
        <v>424</v>
      </c>
      <c r="B445" s="403" t="s">
        <v>901</v>
      </c>
      <c r="C445" s="209"/>
      <c r="D445" s="97">
        <v>2211.6</v>
      </c>
    </row>
    <row r="446" spans="1:4" ht="12" customHeight="1">
      <c r="A446" s="130">
        <v>425</v>
      </c>
      <c r="B446" s="403" t="s">
        <v>903</v>
      </c>
      <c r="C446" s="209"/>
      <c r="D446" s="97">
        <v>961.1</v>
      </c>
    </row>
    <row r="447" spans="1:4" ht="12" customHeight="1">
      <c r="A447" s="130">
        <v>426</v>
      </c>
      <c r="B447" s="403" t="s">
        <v>905</v>
      </c>
      <c r="C447" s="209"/>
      <c r="D447" s="97">
        <v>960.5</v>
      </c>
    </row>
    <row r="448" spans="1:4" ht="12" customHeight="1">
      <c r="A448" s="130">
        <v>427</v>
      </c>
      <c r="B448" s="403" t="s">
        <v>907</v>
      </c>
      <c r="C448" s="209"/>
      <c r="D448" s="97">
        <v>1107.1</v>
      </c>
    </row>
    <row r="449" spans="1:4" ht="12" customHeight="1">
      <c r="A449" s="130">
        <v>428</v>
      </c>
      <c r="B449" s="403" t="s">
        <v>909</v>
      </c>
      <c r="C449" s="209"/>
      <c r="D449" s="97">
        <v>1129.1</v>
      </c>
    </row>
    <row r="450" spans="1:4" ht="12" customHeight="1">
      <c r="A450" s="130">
        <v>429</v>
      </c>
      <c r="B450" s="403" t="s">
        <v>911</v>
      </c>
      <c r="C450" s="209"/>
      <c r="D450" s="97">
        <v>1131.6</v>
      </c>
    </row>
    <row r="451" spans="1:4" ht="12" customHeight="1">
      <c r="A451" s="130">
        <v>430</v>
      </c>
      <c r="B451" s="403" t="s">
        <v>913</v>
      </c>
      <c r="C451" s="209"/>
      <c r="D451" s="97">
        <v>983.4</v>
      </c>
    </row>
    <row r="452" spans="1:4" ht="12" customHeight="1">
      <c r="A452" s="130">
        <v>431</v>
      </c>
      <c r="B452" s="403" t="s">
        <v>915</v>
      </c>
      <c r="C452" s="209"/>
      <c r="D452" s="97">
        <v>970.6</v>
      </c>
    </row>
    <row r="453" spans="1:4" ht="12" customHeight="1">
      <c r="A453" s="130">
        <v>432</v>
      </c>
      <c r="B453" s="403" t="s">
        <v>917</v>
      </c>
      <c r="C453" s="209"/>
      <c r="D453" s="97">
        <v>970.1</v>
      </c>
    </row>
    <row r="454" spans="1:4" ht="12" customHeight="1">
      <c r="A454" s="130">
        <v>433</v>
      </c>
      <c r="B454" s="403" t="s">
        <v>918</v>
      </c>
      <c r="C454" s="209"/>
      <c r="D454" s="97">
        <v>956.7</v>
      </c>
    </row>
    <row r="455" spans="1:4" ht="12" customHeight="1">
      <c r="A455" s="130">
        <v>434</v>
      </c>
      <c r="B455" s="403" t="s">
        <v>920</v>
      </c>
      <c r="C455" s="209"/>
      <c r="D455" s="97">
        <v>977.1</v>
      </c>
    </row>
    <row r="456" spans="1:4" ht="12" customHeight="1">
      <c r="A456" s="130">
        <v>435</v>
      </c>
      <c r="B456" s="403" t="s">
        <v>922</v>
      </c>
      <c r="C456" s="209"/>
      <c r="D456" s="97">
        <v>223.5</v>
      </c>
    </row>
    <row r="457" spans="1:4" ht="12" customHeight="1">
      <c r="A457" s="130">
        <v>436</v>
      </c>
      <c r="B457" s="403" t="s">
        <v>924</v>
      </c>
      <c r="C457" s="209"/>
      <c r="D457" s="97">
        <v>1719.5</v>
      </c>
    </row>
    <row r="458" spans="1:4" ht="12" customHeight="1">
      <c r="A458" s="130">
        <v>437</v>
      </c>
      <c r="B458" s="403" t="s">
        <v>926</v>
      </c>
      <c r="C458" s="209"/>
      <c r="D458" s="97">
        <v>1437.6</v>
      </c>
    </row>
    <row r="459" spans="1:4" ht="12" customHeight="1">
      <c r="A459" s="130">
        <v>438</v>
      </c>
      <c r="B459" s="403" t="s">
        <v>931</v>
      </c>
      <c r="C459" s="367"/>
      <c r="D459" s="95">
        <v>148.6</v>
      </c>
    </row>
    <row r="460" spans="1:4" ht="12" customHeight="1">
      <c r="A460" s="130">
        <v>439</v>
      </c>
      <c r="B460" s="403" t="s">
        <v>933</v>
      </c>
      <c r="C460" s="367"/>
      <c r="D460" s="95">
        <v>44.1</v>
      </c>
    </row>
    <row r="461" spans="1:4" ht="12" customHeight="1" thickBot="1">
      <c r="A461" s="131">
        <v>440</v>
      </c>
      <c r="B461" s="414" t="s">
        <v>935</v>
      </c>
      <c r="C461" s="415"/>
      <c r="D461" s="108">
        <v>65.7</v>
      </c>
    </row>
    <row r="462" spans="1:4" ht="12" customHeight="1" thickBot="1">
      <c r="A462" s="128"/>
      <c r="B462" s="416" t="s">
        <v>1269</v>
      </c>
      <c r="C462" s="420"/>
      <c r="D462" s="105">
        <f>SUM(D402:D461)</f>
        <v>46749.00999999998</v>
      </c>
    </row>
    <row r="463" spans="1:4" ht="12" customHeight="1" thickBot="1">
      <c r="A463" s="128"/>
      <c r="B463" s="410" t="s">
        <v>940</v>
      </c>
      <c r="C463" s="410"/>
      <c r="D463" s="411"/>
    </row>
    <row r="464" spans="1:4" ht="12" customHeight="1">
      <c r="A464" s="132">
        <v>441</v>
      </c>
      <c r="B464" s="418" t="s">
        <v>941</v>
      </c>
      <c r="C464" s="419"/>
      <c r="D464" s="106">
        <v>610.6</v>
      </c>
    </row>
    <row r="465" spans="1:4" ht="12" customHeight="1">
      <c r="A465" s="130">
        <v>442</v>
      </c>
      <c r="B465" s="403" t="s">
        <v>943</v>
      </c>
      <c r="C465" s="367"/>
      <c r="D465" s="91">
        <v>315.9</v>
      </c>
    </row>
    <row r="466" spans="1:4" ht="12" customHeight="1">
      <c r="A466" s="130">
        <v>443</v>
      </c>
      <c r="B466" s="403" t="s">
        <v>945</v>
      </c>
      <c r="C466" s="367"/>
      <c r="D466" s="91">
        <v>565.7</v>
      </c>
    </row>
    <row r="467" spans="1:4" ht="12" customHeight="1">
      <c r="A467" s="130">
        <v>444</v>
      </c>
      <c r="B467" s="403" t="s">
        <v>947</v>
      </c>
      <c r="C467" s="367"/>
      <c r="D467" s="91">
        <v>834.2</v>
      </c>
    </row>
    <row r="468" spans="1:4" ht="12" customHeight="1">
      <c r="A468" s="130">
        <v>445</v>
      </c>
      <c r="B468" s="403" t="s">
        <v>949</v>
      </c>
      <c r="C468" s="367"/>
      <c r="D468" s="91">
        <v>845.1</v>
      </c>
    </row>
    <row r="469" spans="1:4" ht="12" customHeight="1">
      <c r="A469" s="130">
        <v>446</v>
      </c>
      <c r="B469" s="403" t="s">
        <v>951</v>
      </c>
      <c r="C469" s="367"/>
      <c r="D469" s="91">
        <v>830.1</v>
      </c>
    </row>
    <row r="470" spans="1:4" ht="12" customHeight="1">
      <c r="A470" s="130">
        <v>447</v>
      </c>
      <c r="B470" s="403" t="s">
        <v>953</v>
      </c>
      <c r="C470" s="367"/>
      <c r="D470" s="91">
        <v>833.8</v>
      </c>
    </row>
    <row r="471" spans="1:4" ht="12" customHeight="1">
      <c r="A471" s="130">
        <v>448</v>
      </c>
      <c r="B471" s="403" t="s">
        <v>955</v>
      </c>
      <c r="C471" s="367"/>
      <c r="D471" s="91">
        <v>49.1</v>
      </c>
    </row>
    <row r="472" spans="1:4" ht="12" customHeight="1">
      <c r="A472" s="130">
        <v>449</v>
      </c>
      <c r="B472" s="403" t="s">
        <v>957</v>
      </c>
      <c r="C472" s="367"/>
      <c r="D472" s="91">
        <v>50.6</v>
      </c>
    </row>
    <row r="473" spans="1:4" ht="12" customHeight="1">
      <c r="A473" s="130">
        <v>450</v>
      </c>
      <c r="B473" s="403" t="s">
        <v>959</v>
      </c>
      <c r="C473" s="367"/>
      <c r="D473" s="91">
        <v>165.28</v>
      </c>
    </row>
    <row r="474" spans="1:4" ht="12" customHeight="1">
      <c r="A474" s="130">
        <v>451</v>
      </c>
      <c r="B474" s="400" t="s">
        <v>961</v>
      </c>
      <c r="C474" s="240"/>
      <c r="D474" s="93">
        <v>91</v>
      </c>
    </row>
    <row r="475" spans="1:4" ht="12" customHeight="1">
      <c r="A475" s="130">
        <v>452</v>
      </c>
      <c r="B475" s="401" t="s">
        <v>962</v>
      </c>
      <c r="C475" s="238"/>
      <c r="D475" s="93">
        <v>116.6</v>
      </c>
    </row>
    <row r="476" spans="1:4" ht="12" customHeight="1">
      <c r="A476" s="130">
        <v>453</v>
      </c>
      <c r="B476" s="401" t="s">
        <v>964</v>
      </c>
      <c r="C476" s="238"/>
      <c r="D476" s="93">
        <v>101.06</v>
      </c>
    </row>
    <row r="477" spans="1:4" ht="12" customHeight="1">
      <c r="A477" s="130">
        <v>454</v>
      </c>
      <c r="B477" s="401" t="s">
        <v>966</v>
      </c>
      <c r="C477" s="238"/>
      <c r="D477" s="93">
        <v>64</v>
      </c>
    </row>
    <row r="478" spans="1:4" ht="12" customHeight="1">
      <c r="A478" s="130">
        <v>455</v>
      </c>
      <c r="B478" s="401" t="s">
        <v>967</v>
      </c>
      <c r="C478" s="238"/>
      <c r="D478" s="93">
        <v>56</v>
      </c>
    </row>
    <row r="479" spans="1:4" ht="12" customHeight="1">
      <c r="A479" s="130">
        <v>456</v>
      </c>
      <c r="B479" s="401" t="s">
        <v>968</v>
      </c>
      <c r="C479" s="238"/>
      <c r="D479" s="93">
        <v>96.95</v>
      </c>
    </row>
    <row r="480" spans="1:4" ht="12" customHeight="1">
      <c r="A480" s="130">
        <v>457</v>
      </c>
      <c r="B480" s="401" t="s">
        <v>970</v>
      </c>
      <c r="C480" s="238"/>
      <c r="D480" s="93">
        <v>119.5</v>
      </c>
    </row>
    <row r="481" spans="1:4" ht="12" customHeight="1">
      <c r="A481" s="130">
        <v>458</v>
      </c>
      <c r="B481" s="401" t="s">
        <v>972</v>
      </c>
      <c r="C481" s="238"/>
      <c r="D481" s="93">
        <v>99.2</v>
      </c>
    </row>
    <row r="482" spans="1:4" ht="12" customHeight="1">
      <c r="A482" s="130">
        <v>459</v>
      </c>
      <c r="B482" s="401" t="s">
        <v>974</v>
      </c>
      <c r="C482" s="238"/>
      <c r="D482" s="93">
        <v>86.3</v>
      </c>
    </row>
    <row r="483" spans="1:4" ht="12" customHeight="1">
      <c r="A483" s="130">
        <v>460</v>
      </c>
      <c r="B483" s="401" t="s">
        <v>976</v>
      </c>
      <c r="C483" s="238"/>
      <c r="D483" s="93">
        <v>933.2</v>
      </c>
    </row>
    <row r="484" spans="1:4" ht="12" customHeight="1">
      <c r="A484" s="130">
        <v>461</v>
      </c>
      <c r="B484" s="401" t="s">
        <v>978</v>
      </c>
      <c r="C484" s="238"/>
      <c r="D484" s="93">
        <v>135.8</v>
      </c>
    </row>
    <row r="485" spans="1:4" ht="12" customHeight="1">
      <c r="A485" s="130">
        <v>462</v>
      </c>
      <c r="B485" s="401" t="s">
        <v>979</v>
      </c>
      <c r="C485" s="238"/>
      <c r="D485" s="101">
        <v>97.2</v>
      </c>
    </row>
    <row r="486" spans="1:4" ht="12" customHeight="1">
      <c r="A486" s="130">
        <v>463</v>
      </c>
      <c r="B486" s="401" t="s">
        <v>981</v>
      </c>
      <c r="C486" s="238"/>
      <c r="D486" s="93">
        <v>221.5</v>
      </c>
    </row>
    <row r="487" spans="1:4" ht="12" customHeight="1">
      <c r="A487" s="130">
        <v>464</v>
      </c>
      <c r="B487" s="401" t="s">
        <v>982</v>
      </c>
      <c r="C487" s="238"/>
      <c r="D487" s="93">
        <v>90.9</v>
      </c>
    </row>
    <row r="488" spans="1:4" ht="12" customHeight="1">
      <c r="A488" s="130">
        <v>465</v>
      </c>
      <c r="B488" s="401" t="s">
        <v>984</v>
      </c>
      <c r="C488" s="238"/>
      <c r="D488" s="93">
        <v>147.6</v>
      </c>
    </row>
    <row r="489" spans="1:4" ht="12" customHeight="1">
      <c r="A489" s="130">
        <v>466</v>
      </c>
      <c r="B489" s="401" t="s">
        <v>986</v>
      </c>
      <c r="C489" s="238"/>
      <c r="D489" s="93">
        <v>186.5</v>
      </c>
    </row>
    <row r="490" spans="1:4" ht="12" customHeight="1">
      <c r="A490" s="130">
        <v>467</v>
      </c>
      <c r="B490" s="401" t="s">
        <v>988</v>
      </c>
      <c r="C490" s="238"/>
      <c r="D490" s="93">
        <v>92</v>
      </c>
    </row>
    <row r="491" spans="1:4" ht="12" customHeight="1">
      <c r="A491" s="130">
        <v>468</v>
      </c>
      <c r="B491" s="401" t="s">
        <v>989</v>
      </c>
      <c r="C491" s="238"/>
      <c r="D491" s="93">
        <v>55.7</v>
      </c>
    </row>
    <row r="492" spans="1:4" ht="12" customHeight="1">
      <c r="A492" s="130">
        <v>469</v>
      </c>
      <c r="B492" s="401" t="s">
        <v>991</v>
      </c>
      <c r="C492" s="238"/>
      <c r="D492" s="93">
        <v>111.3</v>
      </c>
    </row>
    <row r="493" spans="1:4" ht="12" customHeight="1">
      <c r="A493" s="130">
        <v>470</v>
      </c>
      <c r="B493" s="401" t="s">
        <v>993</v>
      </c>
      <c r="C493" s="238"/>
      <c r="D493" s="93">
        <v>135.2</v>
      </c>
    </row>
    <row r="494" spans="1:4" ht="12" customHeight="1">
      <c r="A494" s="130">
        <v>471</v>
      </c>
      <c r="B494" s="401" t="s">
        <v>995</v>
      </c>
      <c r="C494" s="238"/>
      <c r="D494" s="93">
        <v>103.6</v>
      </c>
    </row>
    <row r="495" spans="1:4" ht="12" customHeight="1">
      <c r="A495" s="130">
        <v>472</v>
      </c>
      <c r="B495" s="401" t="s">
        <v>997</v>
      </c>
      <c r="C495" s="238"/>
      <c r="D495" s="93">
        <v>139.29</v>
      </c>
    </row>
    <row r="496" spans="1:4" ht="12" customHeight="1">
      <c r="A496" s="130">
        <v>473</v>
      </c>
      <c r="B496" s="401" t="s">
        <v>999</v>
      </c>
      <c r="C496" s="238"/>
      <c r="D496" s="93">
        <v>124</v>
      </c>
    </row>
    <row r="497" spans="1:4" ht="12" customHeight="1">
      <c r="A497" s="130">
        <v>474</v>
      </c>
      <c r="B497" s="401" t="s">
        <v>1002</v>
      </c>
      <c r="C497" s="238"/>
      <c r="D497" s="93">
        <v>88</v>
      </c>
    </row>
    <row r="498" spans="1:4" ht="12" customHeight="1">
      <c r="A498" s="130">
        <v>475</v>
      </c>
      <c r="B498" s="401" t="s">
        <v>1004</v>
      </c>
      <c r="C498" s="238"/>
      <c r="D498" s="93">
        <v>1300.1</v>
      </c>
    </row>
    <row r="499" spans="1:4" ht="12" customHeight="1">
      <c r="A499" s="130">
        <v>476</v>
      </c>
      <c r="B499" s="401" t="s">
        <v>1006</v>
      </c>
      <c r="C499" s="238"/>
      <c r="D499" s="93">
        <v>1301.59</v>
      </c>
    </row>
    <row r="500" spans="1:4" ht="12" customHeight="1">
      <c r="A500" s="130">
        <v>477</v>
      </c>
      <c r="B500" s="401" t="s">
        <v>1008</v>
      </c>
      <c r="C500" s="238"/>
      <c r="D500" s="93">
        <v>1289.23</v>
      </c>
    </row>
    <row r="501" spans="1:4" ht="12" customHeight="1">
      <c r="A501" s="130">
        <v>478</v>
      </c>
      <c r="B501" s="401" t="s">
        <v>1011</v>
      </c>
      <c r="C501" s="238"/>
      <c r="D501" s="93">
        <v>1253.97</v>
      </c>
    </row>
    <row r="502" spans="1:4" ht="12" customHeight="1">
      <c r="A502" s="130">
        <v>479</v>
      </c>
      <c r="B502" s="401" t="s">
        <v>1013</v>
      </c>
      <c r="C502" s="238"/>
      <c r="D502" s="93">
        <v>1313.3</v>
      </c>
    </row>
    <row r="503" spans="1:4" ht="12" customHeight="1">
      <c r="A503" s="130">
        <v>480</v>
      </c>
      <c r="B503" s="401" t="s">
        <v>1015</v>
      </c>
      <c r="C503" s="238"/>
      <c r="D503" s="93">
        <v>1302.49</v>
      </c>
    </row>
    <row r="504" spans="1:4" ht="12" customHeight="1">
      <c r="A504" s="130">
        <v>481</v>
      </c>
      <c r="B504" s="401" t="s">
        <v>1017</v>
      </c>
      <c r="C504" s="238"/>
      <c r="D504" s="93">
        <v>1280.86</v>
      </c>
    </row>
    <row r="505" spans="1:4" ht="12" customHeight="1">
      <c r="A505" s="130">
        <v>482</v>
      </c>
      <c r="B505" s="401" t="s">
        <v>1019</v>
      </c>
      <c r="C505" s="238"/>
      <c r="D505" s="93">
        <v>1306.54</v>
      </c>
    </row>
    <row r="506" spans="1:4" ht="12" customHeight="1">
      <c r="A506" s="130">
        <v>483</v>
      </c>
      <c r="B506" s="401" t="s">
        <v>1021</v>
      </c>
      <c r="C506" s="238"/>
      <c r="D506" s="93">
        <v>542.6</v>
      </c>
    </row>
    <row r="507" spans="1:4" ht="12" customHeight="1">
      <c r="A507" s="130">
        <v>484</v>
      </c>
      <c r="B507" s="401" t="s">
        <v>1023</v>
      </c>
      <c r="C507" s="238"/>
      <c r="D507" s="93">
        <v>215.5</v>
      </c>
    </row>
    <row r="508" spans="1:4" ht="12" customHeight="1">
      <c r="A508" s="130">
        <v>485</v>
      </c>
      <c r="B508" s="401" t="s">
        <v>1025</v>
      </c>
      <c r="C508" s="238"/>
      <c r="D508" s="102">
        <v>544.5</v>
      </c>
    </row>
    <row r="509" spans="1:4" ht="12" customHeight="1">
      <c r="A509" s="130">
        <v>486</v>
      </c>
      <c r="B509" s="401" t="s">
        <v>1027</v>
      </c>
      <c r="C509" s="238"/>
      <c r="D509" s="101">
        <v>254.7</v>
      </c>
    </row>
    <row r="510" spans="1:4" ht="12" customHeight="1">
      <c r="A510" s="130">
        <v>487</v>
      </c>
      <c r="B510" s="402" t="s">
        <v>1029</v>
      </c>
      <c r="C510" s="244"/>
      <c r="D510" s="93">
        <v>133.9</v>
      </c>
    </row>
    <row r="511" spans="1:4" ht="12" customHeight="1" thickBot="1">
      <c r="A511" s="131">
        <v>488</v>
      </c>
      <c r="B511" s="414" t="s">
        <v>1030</v>
      </c>
      <c r="C511" s="415"/>
      <c r="D511" s="92">
        <v>116.7</v>
      </c>
    </row>
    <row r="512" spans="1:4" ht="16.5" customHeight="1" thickBot="1">
      <c r="A512" s="128"/>
      <c r="B512" s="416" t="s">
        <v>1269</v>
      </c>
      <c r="C512" s="420"/>
      <c r="D512" s="107">
        <f>SUM(D464:D511)</f>
        <v>20748.760000000002</v>
      </c>
    </row>
    <row r="513" spans="1:4" ht="12" customHeight="1" thickBot="1">
      <c r="A513" s="128"/>
      <c r="B513" s="410" t="s">
        <v>1034</v>
      </c>
      <c r="C513" s="410"/>
      <c r="D513" s="411"/>
    </row>
    <row r="514" spans="1:4" ht="12" customHeight="1">
      <c r="A514" s="132">
        <v>489</v>
      </c>
      <c r="B514" s="418" t="s">
        <v>1035</v>
      </c>
      <c r="C514" s="419"/>
      <c r="D514" s="100">
        <v>298.1</v>
      </c>
    </row>
    <row r="515" spans="1:4" ht="12" customHeight="1">
      <c r="A515" s="130">
        <v>490</v>
      </c>
      <c r="B515" s="403" t="s">
        <v>1037</v>
      </c>
      <c r="C515" s="367"/>
      <c r="D515" s="95">
        <v>314</v>
      </c>
    </row>
    <row r="516" spans="1:4" ht="12" customHeight="1">
      <c r="A516" s="130">
        <v>491</v>
      </c>
      <c r="B516" s="403" t="s">
        <v>1039</v>
      </c>
      <c r="C516" s="367"/>
      <c r="D516" s="95">
        <v>310.1</v>
      </c>
    </row>
    <row r="517" spans="1:4" ht="12" customHeight="1">
      <c r="A517" s="130">
        <v>492</v>
      </c>
      <c r="B517" s="403" t="s">
        <v>1041</v>
      </c>
      <c r="C517" s="367"/>
      <c r="D517" s="95">
        <v>64.3</v>
      </c>
    </row>
    <row r="518" spans="1:4" ht="12" customHeight="1">
      <c r="A518" s="130">
        <v>493</v>
      </c>
      <c r="B518" s="403" t="s">
        <v>1043</v>
      </c>
      <c r="C518" s="367"/>
      <c r="D518" s="95">
        <v>87.4</v>
      </c>
    </row>
    <row r="519" spans="1:4" ht="12" customHeight="1">
      <c r="A519" s="130">
        <v>494</v>
      </c>
      <c r="B519" s="403" t="s">
        <v>1045</v>
      </c>
      <c r="C519" s="367"/>
      <c r="D519" s="95">
        <v>278.5</v>
      </c>
    </row>
    <row r="520" spans="1:4" ht="12" customHeight="1">
      <c r="A520" s="130">
        <v>495</v>
      </c>
      <c r="B520" s="403" t="s">
        <v>1047</v>
      </c>
      <c r="C520" s="367"/>
      <c r="D520" s="95">
        <v>279.4</v>
      </c>
    </row>
    <row r="521" spans="1:4" ht="12" customHeight="1">
      <c r="A521" s="130">
        <v>496</v>
      </c>
      <c r="B521" s="403" t="s">
        <v>1049</v>
      </c>
      <c r="C521" s="367"/>
      <c r="D521" s="95">
        <v>95.4</v>
      </c>
    </row>
    <row r="522" spans="1:4" ht="12" customHeight="1">
      <c r="A522" s="130">
        <v>497</v>
      </c>
      <c r="B522" s="403" t="s">
        <v>1051</v>
      </c>
      <c r="C522" s="367"/>
      <c r="D522" s="95">
        <v>157.3</v>
      </c>
    </row>
    <row r="523" spans="1:4" ht="12" customHeight="1">
      <c r="A523" s="130">
        <v>498</v>
      </c>
      <c r="B523" s="403" t="s">
        <v>1053</v>
      </c>
      <c r="C523" s="367"/>
      <c r="D523" s="95">
        <v>833.4</v>
      </c>
    </row>
    <row r="524" spans="1:4" ht="12" customHeight="1">
      <c r="A524" s="130">
        <v>499</v>
      </c>
      <c r="B524" s="403" t="s">
        <v>1055</v>
      </c>
      <c r="C524" s="367"/>
      <c r="D524" s="95">
        <v>832</v>
      </c>
    </row>
    <row r="525" spans="1:4" ht="12" customHeight="1">
      <c r="A525" s="130">
        <v>500</v>
      </c>
      <c r="B525" s="403" t="s">
        <v>1057</v>
      </c>
      <c r="C525" s="367"/>
      <c r="D525" s="95">
        <v>1293.8</v>
      </c>
    </row>
    <row r="526" spans="1:4" ht="12" customHeight="1">
      <c r="A526" s="130">
        <v>501</v>
      </c>
      <c r="B526" s="403" t="s">
        <v>1059</v>
      </c>
      <c r="C526" s="367"/>
      <c r="D526" s="95">
        <v>1295.6</v>
      </c>
    </row>
    <row r="527" spans="1:4" ht="12" customHeight="1">
      <c r="A527" s="130">
        <v>502</v>
      </c>
      <c r="B527" s="403" t="s">
        <v>1061</v>
      </c>
      <c r="C527" s="367"/>
      <c r="D527" s="95">
        <v>1338.1</v>
      </c>
    </row>
    <row r="528" spans="1:4" ht="12" customHeight="1">
      <c r="A528" s="130">
        <v>503</v>
      </c>
      <c r="B528" s="403" t="s">
        <v>1063</v>
      </c>
      <c r="C528" s="367"/>
      <c r="D528" s="95">
        <v>135.9</v>
      </c>
    </row>
    <row r="529" spans="1:4" ht="12" customHeight="1">
      <c r="A529" s="130">
        <v>504</v>
      </c>
      <c r="B529" s="403" t="s">
        <v>1064</v>
      </c>
      <c r="C529" s="367"/>
      <c r="D529" s="95">
        <v>100.4</v>
      </c>
    </row>
    <row r="530" spans="1:4" ht="12" customHeight="1">
      <c r="A530" s="130">
        <v>505</v>
      </c>
      <c r="B530" s="403" t="s">
        <v>1066</v>
      </c>
      <c r="C530" s="367"/>
      <c r="D530" s="95">
        <v>101.3</v>
      </c>
    </row>
    <row r="531" spans="1:4" ht="12" customHeight="1">
      <c r="A531" s="130">
        <v>506</v>
      </c>
      <c r="B531" s="403" t="s">
        <v>1068</v>
      </c>
      <c r="C531" s="367"/>
      <c r="D531" s="95">
        <v>102.9</v>
      </c>
    </row>
    <row r="532" spans="1:4" ht="12" customHeight="1">
      <c r="A532" s="130">
        <v>507</v>
      </c>
      <c r="B532" s="403" t="s">
        <v>1070</v>
      </c>
      <c r="C532" s="367"/>
      <c r="D532" s="95">
        <v>278.1</v>
      </c>
    </row>
    <row r="533" spans="1:4" ht="12" customHeight="1">
      <c r="A533" s="130">
        <v>508</v>
      </c>
      <c r="B533" s="403" t="s">
        <v>1072</v>
      </c>
      <c r="C533" s="367"/>
      <c r="D533" s="95">
        <v>279.2</v>
      </c>
    </row>
    <row r="534" spans="1:4" ht="12" customHeight="1">
      <c r="A534" s="130">
        <v>509</v>
      </c>
      <c r="B534" s="403" t="s">
        <v>1074</v>
      </c>
      <c r="C534" s="209"/>
      <c r="D534" s="96">
        <v>183.5</v>
      </c>
    </row>
    <row r="535" spans="1:4" ht="12" customHeight="1">
      <c r="A535" s="130">
        <v>510</v>
      </c>
      <c r="B535" s="403" t="s">
        <v>1076</v>
      </c>
      <c r="C535" s="209"/>
      <c r="D535" s="97">
        <v>164.2</v>
      </c>
    </row>
    <row r="536" spans="1:4" ht="12" customHeight="1">
      <c r="A536" s="130">
        <v>511</v>
      </c>
      <c r="B536" s="403" t="s">
        <v>1078</v>
      </c>
      <c r="C536" s="209"/>
      <c r="D536" s="97">
        <v>179</v>
      </c>
    </row>
    <row r="537" spans="1:4" ht="12" customHeight="1">
      <c r="A537" s="130">
        <v>512</v>
      </c>
      <c r="B537" s="403" t="s">
        <v>1080</v>
      </c>
      <c r="C537" s="209"/>
      <c r="D537" s="97">
        <v>115.7</v>
      </c>
    </row>
    <row r="538" spans="1:4" ht="12" customHeight="1">
      <c r="A538" s="130">
        <v>513</v>
      </c>
      <c r="B538" s="403" t="s">
        <v>1082</v>
      </c>
      <c r="C538" s="209"/>
      <c r="D538" s="97">
        <v>835.1</v>
      </c>
    </row>
    <row r="539" spans="1:4" ht="12" customHeight="1">
      <c r="A539" s="130">
        <v>514</v>
      </c>
      <c r="B539" s="403" t="s">
        <v>1084</v>
      </c>
      <c r="C539" s="209"/>
      <c r="D539" s="97">
        <v>837.9</v>
      </c>
    </row>
    <row r="540" spans="1:4" ht="12" customHeight="1">
      <c r="A540" s="130">
        <v>515</v>
      </c>
      <c r="B540" s="403" t="s">
        <v>1086</v>
      </c>
      <c r="C540" s="209"/>
      <c r="D540" s="97">
        <v>471.5</v>
      </c>
    </row>
    <row r="541" spans="1:4" ht="12" customHeight="1">
      <c r="A541" s="130">
        <v>516</v>
      </c>
      <c r="B541" s="403" t="s">
        <v>1088</v>
      </c>
      <c r="C541" s="209"/>
      <c r="D541" s="97">
        <v>839.5</v>
      </c>
    </row>
    <row r="542" spans="1:4" ht="12" customHeight="1">
      <c r="A542" s="130">
        <v>517</v>
      </c>
      <c r="B542" s="403" t="s">
        <v>1090</v>
      </c>
      <c r="C542" s="209"/>
      <c r="D542" s="97">
        <v>836.6</v>
      </c>
    </row>
    <row r="543" spans="1:4" ht="12" customHeight="1">
      <c r="A543" s="130">
        <v>518</v>
      </c>
      <c r="B543" s="403" t="s">
        <v>1092</v>
      </c>
      <c r="C543" s="209"/>
      <c r="D543" s="97">
        <v>852.3</v>
      </c>
    </row>
    <row r="544" spans="1:4" ht="12" customHeight="1">
      <c r="A544" s="130">
        <v>519</v>
      </c>
      <c r="B544" s="403" t="s">
        <v>1094</v>
      </c>
      <c r="C544" s="209"/>
      <c r="D544" s="97">
        <v>870.4</v>
      </c>
    </row>
    <row r="545" spans="1:4" ht="12" customHeight="1">
      <c r="A545" s="130">
        <v>520</v>
      </c>
      <c r="B545" s="403" t="s">
        <v>1096</v>
      </c>
      <c r="C545" s="209"/>
      <c r="D545" s="97">
        <v>864.7</v>
      </c>
    </row>
    <row r="546" spans="1:4" ht="12" customHeight="1">
      <c r="A546" s="130">
        <v>521</v>
      </c>
      <c r="B546" s="403" t="s">
        <v>1097</v>
      </c>
      <c r="C546" s="209"/>
      <c r="D546" s="97">
        <v>831.3</v>
      </c>
    </row>
    <row r="547" spans="1:4" ht="12" customHeight="1">
      <c r="A547" s="130">
        <v>522</v>
      </c>
      <c r="B547" s="403" t="s">
        <v>1099</v>
      </c>
      <c r="C547" s="209"/>
      <c r="D547" s="97">
        <v>836.7</v>
      </c>
    </row>
    <row r="548" spans="1:4" ht="12" customHeight="1">
      <c r="A548" s="130">
        <v>523</v>
      </c>
      <c r="B548" s="403" t="s">
        <v>1100</v>
      </c>
      <c r="C548" s="209"/>
      <c r="D548" s="97">
        <v>836.5</v>
      </c>
    </row>
    <row r="549" spans="1:4" ht="12" customHeight="1">
      <c r="A549" s="130">
        <v>524</v>
      </c>
      <c r="B549" s="403" t="s">
        <v>1102</v>
      </c>
      <c r="C549" s="209"/>
      <c r="D549" s="97">
        <v>1290.6</v>
      </c>
    </row>
    <row r="550" spans="1:4" ht="12" customHeight="1">
      <c r="A550" s="130">
        <v>525</v>
      </c>
      <c r="B550" s="403" t="s">
        <v>1104</v>
      </c>
      <c r="C550" s="209"/>
      <c r="D550" s="97">
        <v>2465.9</v>
      </c>
    </row>
    <row r="551" spans="1:4" ht="12" customHeight="1">
      <c r="A551" s="130">
        <v>526</v>
      </c>
      <c r="B551" s="403" t="s">
        <v>1108</v>
      </c>
      <c r="C551" s="209"/>
      <c r="D551" s="97">
        <v>3462.5</v>
      </c>
    </row>
    <row r="552" spans="1:4" ht="12" customHeight="1">
      <c r="A552" s="130">
        <v>527</v>
      </c>
      <c r="B552" s="403" t="s">
        <v>1111</v>
      </c>
      <c r="C552" s="209"/>
      <c r="D552" s="97">
        <v>3484.6</v>
      </c>
    </row>
    <row r="553" spans="1:4" ht="12" customHeight="1">
      <c r="A553" s="130">
        <v>528</v>
      </c>
      <c r="B553" s="403" t="s">
        <v>1114</v>
      </c>
      <c r="C553" s="209"/>
      <c r="D553" s="97">
        <v>3539.9</v>
      </c>
    </row>
    <row r="554" spans="1:4" ht="12" customHeight="1">
      <c r="A554" s="130">
        <v>529</v>
      </c>
      <c r="B554" s="403" t="s">
        <v>1118</v>
      </c>
      <c r="C554" s="209"/>
      <c r="D554" s="97">
        <v>3562.3</v>
      </c>
    </row>
    <row r="555" spans="1:4" ht="12" customHeight="1">
      <c r="A555" s="130">
        <v>530</v>
      </c>
      <c r="B555" s="403" t="s">
        <v>1121</v>
      </c>
      <c r="C555" s="209"/>
      <c r="D555" s="97">
        <v>4000.7</v>
      </c>
    </row>
    <row r="556" spans="1:4" ht="12" customHeight="1">
      <c r="A556" s="130">
        <v>531</v>
      </c>
      <c r="B556" s="403" t="s">
        <v>1124</v>
      </c>
      <c r="C556" s="209"/>
      <c r="D556" s="97">
        <v>473.5</v>
      </c>
    </row>
    <row r="557" spans="1:4" ht="12" customHeight="1">
      <c r="A557" s="130">
        <v>532</v>
      </c>
      <c r="B557" s="403" t="s">
        <v>1126</v>
      </c>
      <c r="C557" s="209"/>
      <c r="D557" s="97">
        <v>809.4</v>
      </c>
    </row>
    <row r="558" spans="1:4" ht="12" customHeight="1">
      <c r="A558" s="130">
        <v>533</v>
      </c>
      <c r="B558" s="403" t="s">
        <v>1128</v>
      </c>
      <c r="C558" s="209"/>
      <c r="D558" s="97">
        <v>643.6</v>
      </c>
    </row>
    <row r="559" spans="1:4" ht="12" customHeight="1">
      <c r="A559" s="130">
        <v>534</v>
      </c>
      <c r="B559" s="403" t="s">
        <v>1130</v>
      </c>
      <c r="C559" s="367"/>
      <c r="D559" s="100">
        <v>1280.2</v>
      </c>
    </row>
    <row r="560" spans="1:4" ht="12" customHeight="1" thickBot="1">
      <c r="A560" s="131">
        <v>535</v>
      </c>
      <c r="B560" s="414" t="s">
        <v>1132</v>
      </c>
      <c r="C560" s="415"/>
      <c r="D560" s="108">
        <v>1239.1</v>
      </c>
    </row>
    <row r="561" spans="1:4" ht="15.75" customHeight="1" thickBot="1">
      <c r="A561" s="128"/>
      <c r="B561" s="416" t="s">
        <v>1269</v>
      </c>
      <c r="C561" s="420"/>
      <c r="D561" s="110">
        <f>SUM(D514:D560)</f>
        <v>44282.399999999994</v>
      </c>
    </row>
    <row r="562" spans="1:4" ht="12" customHeight="1" thickBot="1">
      <c r="A562" s="132"/>
      <c r="B562" s="421" t="s">
        <v>1137</v>
      </c>
      <c r="C562" s="421"/>
      <c r="D562" s="422"/>
    </row>
    <row r="563" spans="1:4" ht="12" customHeight="1">
      <c r="A563" s="130">
        <v>536</v>
      </c>
      <c r="B563" s="418" t="s">
        <v>1138</v>
      </c>
      <c r="C563" s="419"/>
      <c r="D563" s="109">
        <v>921.8</v>
      </c>
    </row>
    <row r="564" spans="1:4" ht="12" customHeight="1">
      <c r="A564" s="130">
        <v>537</v>
      </c>
      <c r="B564" s="403" t="s">
        <v>1140</v>
      </c>
      <c r="C564" s="367"/>
      <c r="D564" s="91">
        <v>1143.5</v>
      </c>
    </row>
    <row r="565" spans="1:4" ht="12" customHeight="1">
      <c r="A565" s="130"/>
      <c r="B565" s="404" t="s">
        <v>1269</v>
      </c>
      <c r="C565" s="367"/>
      <c r="D565" s="94">
        <f>SUM(D563:D564)</f>
        <v>2065.3</v>
      </c>
    </row>
    <row r="566" spans="1:4" ht="12" customHeight="1">
      <c r="A566" s="130"/>
      <c r="B566" s="79" t="s">
        <v>1142</v>
      </c>
      <c r="C566" s="79"/>
      <c r="D566" s="405"/>
    </row>
    <row r="567" spans="1:4" ht="12" customHeight="1">
      <c r="A567" s="130">
        <v>538</v>
      </c>
      <c r="B567" s="403" t="s">
        <v>1143</v>
      </c>
      <c r="C567" s="367"/>
      <c r="D567" s="88">
        <v>115.4</v>
      </c>
    </row>
    <row r="568" spans="1:4" ht="12" customHeight="1">
      <c r="A568" s="130">
        <v>539</v>
      </c>
      <c r="B568" s="403" t="s">
        <v>1145</v>
      </c>
      <c r="C568" s="367"/>
      <c r="D568" s="88">
        <v>219.9</v>
      </c>
    </row>
    <row r="569" spans="1:4" ht="12" customHeight="1">
      <c r="A569" s="130">
        <v>540</v>
      </c>
      <c r="B569" s="403" t="s">
        <v>1147</v>
      </c>
      <c r="C569" s="367"/>
      <c r="D569" s="88">
        <v>488.5</v>
      </c>
    </row>
    <row r="570" spans="1:4" ht="12" customHeight="1">
      <c r="A570" s="130">
        <v>541</v>
      </c>
      <c r="B570" s="403" t="s">
        <v>1149</v>
      </c>
      <c r="C570" s="367"/>
      <c r="D570" s="88">
        <v>204.7</v>
      </c>
    </row>
    <row r="571" spans="1:4" ht="12" customHeight="1">
      <c r="A571" s="130">
        <v>542</v>
      </c>
      <c r="B571" s="403" t="s">
        <v>1151</v>
      </c>
      <c r="C571" s="367"/>
      <c r="D571" s="88">
        <v>534.3</v>
      </c>
    </row>
    <row r="572" spans="1:4" ht="12" customHeight="1">
      <c r="A572" s="130">
        <v>543</v>
      </c>
      <c r="B572" s="403" t="s">
        <v>1153</v>
      </c>
      <c r="C572" s="367"/>
      <c r="D572" s="88">
        <v>789</v>
      </c>
    </row>
    <row r="573" spans="1:4" ht="12" customHeight="1">
      <c r="A573" s="130">
        <v>544</v>
      </c>
      <c r="B573" s="403" t="s">
        <v>1155</v>
      </c>
      <c r="C573" s="367"/>
      <c r="D573" s="88">
        <v>528.4</v>
      </c>
    </row>
    <row r="574" spans="1:4" ht="12" customHeight="1">
      <c r="A574" s="130">
        <v>545</v>
      </c>
      <c r="B574" s="403" t="s">
        <v>1157</v>
      </c>
      <c r="C574" s="367"/>
      <c r="D574" s="88">
        <v>184.7</v>
      </c>
    </row>
    <row r="575" spans="1:4" ht="12" customHeight="1">
      <c r="A575" s="130">
        <v>546</v>
      </c>
      <c r="B575" s="403" t="s">
        <v>1159</v>
      </c>
      <c r="C575" s="367"/>
      <c r="D575" s="88">
        <v>255.8</v>
      </c>
    </row>
    <row r="576" spans="1:4" ht="12" customHeight="1">
      <c r="A576" s="130">
        <v>547</v>
      </c>
      <c r="B576" s="403" t="s">
        <v>1161</v>
      </c>
      <c r="C576" s="367"/>
      <c r="D576" s="88">
        <v>96.5</v>
      </c>
    </row>
    <row r="577" spans="1:4" ht="12" customHeight="1">
      <c r="A577" s="130">
        <v>548</v>
      </c>
      <c r="B577" s="403" t="s">
        <v>1163</v>
      </c>
      <c r="C577" s="367"/>
      <c r="D577" s="88">
        <v>109</v>
      </c>
    </row>
    <row r="578" spans="1:4" ht="12" customHeight="1">
      <c r="A578" s="130">
        <v>549</v>
      </c>
      <c r="B578" s="403" t="s">
        <v>1165</v>
      </c>
      <c r="C578" s="367"/>
      <c r="D578" s="88">
        <v>176.8</v>
      </c>
    </row>
    <row r="579" spans="1:4" ht="12" customHeight="1">
      <c r="A579" s="130">
        <v>550</v>
      </c>
      <c r="B579" s="403" t="s">
        <v>1167</v>
      </c>
      <c r="C579" s="367"/>
      <c r="D579" s="88">
        <v>108</v>
      </c>
    </row>
    <row r="580" spans="1:4" ht="12" customHeight="1">
      <c r="A580" s="130">
        <v>551</v>
      </c>
      <c r="B580" s="403" t="s">
        <v>1169</v>
      </c>
      <c r="C580" s="367"/>
      <c r="D580" s="88">
        <v>267.3</v>
      </c>
    </row>
    <row r="581" spans="1:4" ht="12" customHeight="1">
      <c r="A581" s="130">
        <v>552</v>
      </c>
      <c r="B581" s="403" t="s">
        <v>1171</v>
      </c>
      <c r="C581" s="367"/>
      <c r="D581" s="88">
        <v>270</v>
      </c>
    </row>
    <row r="582" spans="1:4" ht="12" customHeight="1">
      <c r="A582" s="130">
        <v>553</v>
      </c>
      <c r="B582" s="403" t="s">
        <v>1173</v>
      </c>
      <c r="C582" s="367"/>
      <c r="D582" s="88">
        <v>106</v>
      </c>
    </row>
    <row r="583" spans="1:4" ht="12" customHeight="1">
      <c r="A583" s="130">
        <v>554</v>
      </c>
      <c r="B583" s="403" t="s">
        <v>1175</v>
      </c>
      <c r="C583" s="367"/>
      <c r="D583" s="88">
        <v>144</v>
      </c>
    </row>
    <row r="584" spans="1:4" ht="12" customHeight="1">
      <c r="A584" s="130">
        <v>555</v>
      </c>
      <c r="B584" s="403" t="s">
        <v>1177</v>
      </c>
      <c r="C584" s="367"/>
      <c r="D584" s="88">
        <v>855.2</v>
      </c>
    </row>
    <row r="585" spans="1:4" ht="12" customHeight="1">
      <c r="A585" s="130">
        <v>556</v>
      </c>
      <c r="B585" s="403" t="s">
        <v>1179</v>
      </c>
      <c r="C585" s="367"/>
      <c r="D585" s="88">
        <v>120.2</v>
      </c>
    </row>
    <row r="586" spans="1:4" ht="12" customHeight="1">
      <c r="A586" s="130">
        <v>557</v>
      </c>
      <c r="B586" s="403" t="s">
        <v>1181</v>
      </c>
      <c r="C586" s="367"/>
      <c r="D586" s="88">
        <v>121.1</v>
      </c>
    </row>
    <row r="587" spans="1:4" ht="12" customHeight="1">
      <c r="A587" s="130">
        <v>558</v>
      </c>
      <c r="B587" s="403" t="s">
        <v>1183</v>
      </c>
      <c r="C587" s="367"/>
      <c r="D587" s="88">
        <v>129</v>
      </c>
    </row>
    <row r="588" spans="1:4" ht="12" customHeight="1">
      <c r="A588" s="130">
        <v>559</v>
      </c>
      <c r="B588" s="403" t="s">
        <v>1184</v>
      </c>
      <c r="C588" s="367"/>
      <c r="D588" s="88">
        <v>79.7</v>
      </c>
    </row>
    <row r="589" spans="1:4" ht="12" customHeight="1">
      <c r="A589" s="130">
        <v>560</v>
      </c>
      <c r="B589" s="403" t="s">
        <v>1186</v>
      </c>
      <c r="C589" s="367"/>
      <c r="D589" s="88">
        <v>308</v>
      </c>
    </row>
    <row r="590" spans="1:4" ht="12" customHeight="1">
      <c r="A590" s="130">
        <v>561</v>
      </c>
      <c r="B590" s="403" t="s">
        <v>1188</v>
      </c>
      <c r="C590" s="367"/>
      <c r="D590" s="88">
        <v>95.8</v>
      </c>
    </row>
    <row r="591" spans="1:4" ht="12" customHeight="1">
      <c r="A591" s="130">
        <v>562</v>
      </c>
      <c r="B591" s="403" t="s">
        <v>1190</v>
      </c>
      <c r="C591" s="367"/>
      <c r="D591" s="88">
        <v>256.1</v>
      </c>
    </row>
    <row r="592" spans="1:4" ht="12" customHeight="1">
      <c r="A592" s="130">
        <v>563</v>
      </c>
      <c r="B592" s="403" t="s">
        <v>1192</v>
      </c>
      <c r="C592" s="367"/>
      <c r="D592" s="88">
        <v>241.7</v>
      </c>
    </row>
    <row r="593" spans="1:4" ht="12" customHeight="1">
      <c r="A593" s="130">
        <v>564</v>
      </c>
      <c r="B593" s="403" t="s">
        <v>1194</v>
      </c>
      <c r="C593" s="367"/>
      <c r="D593" s="88">
        <v>133.3</v>
      </c>
    </row>
    <row r="594" spans="1:4" ht="12" customHeight="1">
      <c r="A594" s="130">
        <v>565</v>
      </c>
      <c r="B594" s="403" t="s">
        <v>1195</v>
      </c>
      <c r="C594" s="367"/>
      <c r="D594" s="88">
        <v>134</v>
      </c>
    </row>
    <row r="595" spans="1:4" ht="12" customHeight="1">
      <c r="A595" s="130">
        <v>566</v>
      </c>
      <c r="B595" s="403" t="s">
        <v>1197</v>
      </c>
      <c r="C595" s="367"/>
      <c r="D595" s="88">
        <v>134.9</v>
      </c>
    </row>
    <row r="596" spans="1:4" ht="12" customHeight="1">
      <c r="A596" s="130">
        <v>567</v>
      </c>
      <c r="B596" s="403" t="s">
        <v>1198</v>
      </c>
      <c r="C596" s="367"/>
      <c r="D596" s="88">
        <v>972.44</v>
      </c>
    </row>
    <row r="597" spans="1:4" ht="12" customHeight="1">
      <c r="A597" s="130">
        <v>568</v>
      </c>
      <c r="B597" s="403" t="s">
        <v>1200</v>
      </c>
      <c r="C597" s="367"/>
      <c r="D597" s="88">
        <v>262.8</v>
      </c>
    </row>
    <row r="598" spans="1:4" ht="12" customHeight="1">
      <c r="A598" s="130">
        <v>569</v>
      </c>
      <c r="B598" s="403" t="s">
        <v>1202</v>
      </c>
      <c r="C598" s="367"/>
      <c r="D598" s="88">
        <v>145.8</v>
      </c>
    </row>
    <row r="599" spans="1:4" ht="12" customHeight="1">
      <c r="A599" s="130">
        <v>570</v>
      </c>
      <c r="B599" s="403" t="s">
        <v>1204</v>
      </c>
      <c r="C599" s="367"/>
      <c r="D599" s="88">
        <v>456</v>
      </c>
    </row>
    <row r="600" spans="1:4" ht="12" customHeight="1">
      <c r="A600" s="130">
        <v>571</v>
      </c>
      <c r="B600" s="403" t="s">
        <v>1206</v>
      </c>
      <c r="C600" s="367"/>
      <c r="D600" s="88">
        <v>166.3</v>
      </c>
    </row>
    <row r="601" spans="1:4" ht="12" customHeight="1">
      <c r="A601" s="130">
        <v>572</v>
      </c>
      <c r="B601" s="403" t="s">
        <v>1208</v>
      </c>
      <c r="C601" s="367"/>
      <c r="D601" s="88">
        <v>362.3</v>
      </c>
    </row>
    <row r="602" spans="1:6" ht="13.5" customHeight="1" thickBot="1">
      <c r="A602" s="133">
        <v>573</v>
      </c>
      <c r="B602" s="414" t="s">
        <v>1210</v>
      </c>
      <c r="C602" s="415"/>
      <c r="D602" s="104">
        <v>98.3</v>
      </c>
      <c r="E602" s="1">
        <v>582</v>
      </c>
      <c r="F602" s="1">
        <v>595</v>
      </c>
    </row>
    <row r="603" spans="1:4" ht="12" customHeight="1" thickBot="1">
      <c r="A603" s="128"/>
      <c r="B603" s="416" t="s">
        <v>1269</v>
      </c>
      <c r="C603" s="420"/>
      <c r="D603" s="112">
        <f>SUM(D567:D602)</f>
        <v>9671.239999999998</v>
      </c>
    </row>
    <row r="604" spans="1:4" ht="12" customHeight="1" thickBot="1">
      <c r="A604" s="128"/>
      <c r="B604" s="425" t="s">
        <v>1215</v>
      </c>
      <c r="C604" s="420"/>
      <c r="D604" s="112">
        <f>D47+D74+D187+D244+D310+D349+D373+D400+D462+D512+D561+D565+D603</f>
        <v>359662.4499999999</v>
      </c>
    </row>
    <row r="605" ht="12" customHeight="1">
      <c r="A605" s="139"/>
    </row>
    <row r="606" spans="1:4" ht="12" customHeight="1">
      <c r="A606" s="139"/>
      <c r="B606" s="82"/>
      <c r="C606" s="82"/>
      <c r="D606" s="82"/>
    </row>
    <row r="607" spans="1:4" ht="12" customHeight="1">
      <c r="A607" s="139"/>
      <c r="C607" s="17"/>
      <c r="D607" s="17"/>
    </row>
    <row r="608" spans="1:4" ht="12" customHeight="1">
      <c r="A608" s="83" t="s">
        <v>1751</v>
      </c>
      <c r="B608" s="83"/>
      <c r="C608" s="83"/>
      <c r="D608" s="114" t="s">
        <v>1752</v>
      </c>
    </row>
    <row r="609" spans="1:4" ht="12" customHeight="1">
      <c r="A609" s="139"/>
      <c r="B609" s="140"/>
      <c r="C609" s="17"/>
      <c r="D609" s="17"/>
    </row>
    <row r="610" spans="1:4" ht="12" customHeight="1">
      <c r="A610" s="139"/>
      <c r="B610" s="140"/>
      <c r="C610" s="144" t="s">
        <v>191</v>
      </c>
      <c r="D610" s="145"/>
    </row>
    <row r="611" spans="1:4" ht="12" customHeight="1">
      <c r="A611" s="139"/>
      <c r="B611" s="140"/>
      <c r="C611" s="145"/>
      <c r="D611" s="145"/>
    </row>
    <row r="612" spans="1:4" ht="12" customHeight="1">
      <c r="A612" s="139"/>
      <c r="B612" s="140"/>
      <c r="C612" s="140"/>
      <c r="D612" s="140"/>
    </row>
    <row r="613" spans="1:4" ht="12" customHeight="1">
      <c r="A613" s="139"/>
      <c r="B613" s="140"/>
      <c r="C613" s="140"/>
      <c r="D613" s="140"/>
    </row>
    <row r="614" spans="1:4" ht="12" customHeight="1">
      <c r="A614" s="139"/>
      <c r="B614" s="423"/>
      <c r="C614" s="424"/>
      <c r="D614" s="424"/>
    </row>
    <row r="615" spans="1:3" ht="12" customHeight="1">
      <c r="A615" s="139"/>
      <c r="B615" s="140"/>
      <c r="C615" s="140"/>
    </row>
    <row r="616" spans="1:3" ht="12" customHeight="1">
      <c r="A616" s="139"/>
      <c r="B616" s="140"/>
      <c r="C616" s="140"/>
    </row>
    <row r="617" spans="1:3" ht="12" customHeight="1">
      <c r="A617" s="139"/>
      <c r="B617" s="140"/>
      <c r="C617" s="140"/>
    </row>
    <row r="618" spans="1:3" ht="12" customHeight="1">
      <c r="A618" s="139"/>
      <c r="B618" s="140"/>
      <c r="C618" s="140"/>
    </row>
    <row r="619" spans="1:3" ht="12" customHeight="1">
      <c r="A619" s="139"/>
      <c r="B619" s="140"/>
      <c r="C619" s="140"/>
    </row>
    <row r="620" spans="1:3" ht="12" customHeight="1">
      <c r="A620" s="139"/>
      <c r="B620" s="140"/>
      <c r="C620" s="140"/>
    </row>
    <row r="621" spans="1:3" ht="12" customHeight="1">
      <c r="A621" s="139"/>
      <c r="B621" s="140"/>
      <c r="C621" s="140"/>
    </row>
    <row r="622" spans="1:3" ht="12" customHeight="1">
      <c r="A622" s="139"/>
      <c r="B622" s="140"/>
      <c r="C622" s="140"/>
    </row>
    <row r="623" spans="1:3" ht="12" customHeight="1">
      <c r="A623" s="139"/>
      <c r="B623" s="140"/>
      <c r="C623" s="140"/>
    </row>
    <row r="624" spans="1:3" ht="12" customHeight="1">
      <c r="A624" s="139"/>
      <c r="B624" s="140"/>
      <c r="C624" s="140"/>
    </row>
    <row r="625" spans="1:3" ht="12" customHeight="1">
      <c r="A625" s="139"/>
      <c r="B625" s="140"/>
      <c r="C625" s="140"/>
    </row>
    <row r="626" spans="1:3" ht="12" customHeight="1">
      <c r="A626" s="139"/>
      <c r="B626" s="140"/>
      <c r="C626" s="140"/>
    </row>
    <row r="627" spans="1:3" ht="12" customHeight="1">
      <c r="A627" s="139"/>
      <c r="B627" s="140"/>
      <c r="C627" s="140"/>
    </row>
    <row r="628" spans="1:3" ht="12" customHeight="1">
      <c r="A628" s="139"/>
      <c r="B628" s="140"/>
      <c r="C628" s="140"/>
    </row>
    <row r="629" spans="1:3" ht="12" customHeight="1">
      <c r="A629" s="139"/>
      <c r="B629" s="140"/>
      <c r="C629" s="140"/>
    </row>
    <row r="630" spans="1:3" ht="12" customHeight="1">
      <c r="A630" s="139"/>
      <c r="B630" s="140"/>
      <c r="C630" s="140"/>
    </row>
    <row r="631" spans="1:3" ht="12" customHeight="1">
      <c r="A631" s="139"/>
      <c r="B631" s="140"/>
      <c r="C631" s="140"/>
    </row>
    <row r="632" spans="1:3" ht="12" customHeight="1">
      <c r="A632" s="139"/>
      <c r="B632" s="140"/>
      <c r="C632" s="140"/>
    </row>
    <row r="633" spans="1:3" ht="12" customHeight="1">
      <c r="A633" s="139"/>
      <c r="B633" s="140"/>
      <c r="C633" s="140"/>
    </row>
    <row r="634" spans="1:3" ht="12" customHeight="1">
      <c r="A634" s="139"/>
      <c r="B634" s="140"/>
      <c r="C634" s="140"/>
    </row>
    <row r="635" spans="1:3" ht="12" customHeight="1">
      <c r="A635" s="139"/>
      <c r="B635" s="140"/>
      <c r="C635" s="140"/>
    </row>
    <row r="636" spans="1:3" ht="12" customHeight="1">
      <c r="A636" s="139"/>
      <c r="B636" s="140"/>
      <c r="C636" s="140"/>
    </row>
    <row r="637" spans="1:3" ht="12" customHeight="1">
      <c r="A637" s="139"/>
      <c r="B637" s="140"/>
      <c r="C637" s="140"/>
    </row>
    <row r="638" spans="1:3" ht="12" customHeight="1">
      <c r="A638" s="139"/>
      <c r="B638" s="140"/>
      <c r="C638" s="140"/>
    </row>
    <row r="639" spans="1:3" ht="12" customHeight="1">
      <c r="A639" s="139"/>
      <c r="B639" s="140"/>
      <c r="C639" s="140"/>
    </row>
    <row r="640" spans="1:3" ht="12" customHeight="1">
      <c r="A640" s="139"/>
      <c r="B640" s="140"/>
      <c r="C640" s="140"/>
    </row>
    <row r="641" spans="1:3" ht="12" customHeight="1">
      <c r="A641" s="139"/>
      <c r="B641" s="140"/>
      <c r="C641" s="140"/>
    </row>
    <row r="642" spans="1:3" ht="12" customHeight="1">
      <c r="A642" s="139"/>
      <c r="B642" s="140"/>
      <c r="C642" s="140"/>
    </row>
    <row r="643" spans="1:3" ht="12" customHeight="1">
      <c r="A643" s="139"/>
      <c r="B643" s="140"/>
      <c r="C643" s="140"/>
    </row>
    <row r="644" spans="1:3" ht="12" customHeight="1">
      <c r="A644" s="139"/>
      <c r="B644" s="140"/>
      <c r="C644" s="140"/>
    </row>
    <row r="645" spans="1:3" ht="12" customHeight="1">
      <c r="A645" s="139"/>
      <c r="B645" s="140"/>
      <c r="C645" s="140"/>
    </row>
    <row r="646" spans="1:3" ht="12" customHeight="1">
      <c r="A646" s="139"/>
      <c r="B646" s="140"/>
      <c r="C646" s="140"/>
    </row>
    <row r="647" spans="1:3" ht="12" customHeight="1">
      <c r="A647" s="139"/>
      <c r="B647" s="140"/>
      <c r="C647" s="140"/>
    </row>
    <row r="648" spans="1:3" ht="12" customHeight="1">
      <c r="A648" s="139"/>
      <c r="B648" s="140"/>
      <c r="C648" s="140"/>
    </row>
    <row r="649" spans="1:3" ht="12" customHeight="1">
      <c r="A649" s="139"/>
      <c r="B649" s="140"/>
      <c r="C649" s="140"/>
    </row>
    <row r="650" spans="1:3" ht="12" customHeight="1">
      <c r="A650" s="139"/>
      <c r="B650" s="140"/>
      <c r="C650" s="140"/>
    </row>
    <row r="651" spans="1:3" ht="12" customHeight="1">
      <c r="A651" s="139"/>
      <c r="B651" s="140"/>
      <c r="C651" s="140"/>
    </row>
    <row r="652" spans="1:3" ht="12" customHeight="1">
      <c r="A652" s="139"/>
      <c r="B652" s="140"/>
      <c r="C652" s="140"/>
    </row>
    <row r="653" spans="1:3" ht="12" customHeight="1">
      <c r="A653" s="139"/>
      <c r="B653" s="140"/>
      <c r="C653" s="140"/>
    </row>
    <row r="654" spans="1:3" ht="12" customHeight="1">
      <c r="A654" s="139"/>
      <c r="B654" s="140"/>
      <c r="C654" s="140"/>
    </row>
    <row r="655" spans="1:3" ht="12" customHeight="1">
      <c r="A655" s="139"/>
      <c r="B655" s="140"/>
      <c r="C655" s="140"/>
    </row>
    <row r="656" spans="1:3" ht="12" customHeight="1">
      <c r="A656" s="139"/>
      <c r="B656" s="140"/>
      <c r="C656" s="140"/>
    </row>
    <row r="657" spans="1:3" ht="12" customHeight="1">
      <c r="A657" s="139"/>
      <c r="B657" s="140"/>
      <c r="C657" s="140"/>
    </row>
    <row r="658" spans="1:3" ht="12" customHeight="1">
      <c r="A658" s="139"/>
      <c r="B658" s="140"/>
      <c r="C658" s="140"/>
    </row>
    <row r="659" spans="1:3" ht="12" customHeight="1">
      <c r="A659" s="139"/>
      <c r="B659" s="140"/>
      <c r="C659" s="140"/>
    </row>
    <row r="660" spans="1:3" ht="12" customHeight="1">
      <c r="A660" s="139"/>
      <c r="B660" s="140"/>
      <c r="C660" s="140"/>
    </row>
    <row r="661" spans="1:3" ht="12" customHeight="1">
      <c r="A661" s="139"/>
      <c r="B661" s="140"/>
      <c r="C661" s="140"/>
    </row>
    <row r="662" spans="1:3" ht="12" customHeight="1">
      <c r="A662" s="139"/>
      <c r="B662" s="140"/>
      <c r="C662" s="140"/>
    </row>
    <row r="663" spans="1:3" ht="12" customHeight="1">
      <c r="A663" s="139"/>
      <c r="B663" s="140"/>
      <c r="C663" s="140"/>
    </row>
    <row r="664" spans="1:3" ht="12" customHeight="1">
      <c r="A664" s="139"/>
      <c r="B664" s="140"/>
      <c r="C664" s="140"/>
    </row>
    <row r="665" spans="1:3" ht="12" customHeight="1">
      <c r="A665" s="139"/>
      <c r="B665" s="140"/>
      <c r="C665" s="140"/>
    </row>
    <row r="666" spans="1:3" ht="12" customHeight="1">
      <c r="A666" s="139"/>
      <c r="B666" s="140"/>
      <c r="C666" s="140"/>
    </row>
    <row r="667" spans="1:3" ht="12" customHeight="1">
      <c r="A667" s="139"/>
      <c r="B667" s="140"/>
      <c r="C667" s="140"/>
    </row>
    <row r="668" spans="1:3" ht="12" customHeight="1">
      <c r="A668" s="139"/>
      <c r="B668" s="140"/>
      <c r="C668" s="140"/>
    </row>
    <row r="669" spans="1:3" ht="12" customHeight="1">
      <c r="A669" s="139"/>
      <c r="B669" s="140"/>
      <c r="C669" s="140"/>
    </row>
    <row r="670" spans="1:3" ht="12" customHeight="1">
      <c r="A670" s="139"/>
      <c r="B670" s="140"/>
      <c r="C670" s="140"/>
    </row>
    <row r="671" spans="1:3" ht="12" customHeight="1">
      <c r="A671" s="139"/>
      <c r="B671" s="140"/>
      <c r="C671" s="140"/>
    </row>
    <row r="672" spans="1:3" ht="12" customHeight="1">
      <c r="A672" s="139"/>
      <c r="B672" s="140"/>
      <c r="C672" s="140"/>
    </row>
    <row r="673" spans="1:3" ht="12" customHeight="1">
      <c r="A673" s="139"/>
      <c r="B673" s="140"/>
      <c r="C673" s="140"/>
    </row>
    <row r="674" spans="1:3" ht="12" customHeight="1">
      <c r="A674" s="139"/>
      <c r="B674" s="140"/>
      <c r="C674" s="140"/>
    </row>
    <row r="675" spans="1:3" ht="12" customHeight="1">
      <c r="A675" s="139"/>
      <c r="B675" s="140"/>
      <c r="C675" s="140"/>
    </row>
    <row r="676" spans="1:3" ht="12" customHeight="1">
      <c r="A676" s="139"/>
      <c r="B676" s="140"/>
      <c r="C676" s="140"/>
    </row>
    <row r="677" spans="1:3" ht="12" customHeight="1">
      <c r="A677" s="139"/>
      <c r="B677" s="140"/>
      <c r="C677" s="140"/>
    </row>
    <row r="678" spans="1:3" ht="12" customHeight="1">
      <c r="A678" s="139"/>
      <c r="B678" s="140"/>
      <c r="C678" s="140"/>
    </row>
    <row r="679" spans="1:3" ht="12" customHeight="1">
      <c r="A679" s="139"/>
      <c r="B679" s="140"/>
      <c r="C679" s="140"/>
    </row>
    <row r="680" spans="1:3" ht="12" customHeight="1">
      <c r="A680" s="139"/>
      <c r="B680" s="140"/>
      <c r="C680" s="140"/>
    </row>
    <row r="681" spans="1:3" ht="12" customHeight="1">
      <c r="A681" s="139"/>
      <c r="B681" s="140"/>
      <c r="C681" s="140"/>
    </row>
    <row r="682" spans="1:3" ht="12" customHeight="1">
      <c r="A682" s="139"/>
      <c r="B682" s="140"/>
      <c r="C682" s="140"/>
    </row>
    <row r="683" spans="1:3" ht="12" customHeight="1">
      <c r="A683" s="139"/>
      <c r="B683" s="140"/>
      <c r="C683" s="140"/>
    </row>
    <row r="684" spans="1:3" ht="12" customHeight="1">
      <c r="A684" s="139"/>
      <c r="B684" s="140"/>
      <c r="C684" s="140"/>
    </row>
    <row r="685" spans="1:3" ht="12" customHeight="1">
      <c r="A685" s="139"/>
      <c r="B685" s="140"/>
      <c r="C685" s="140"/>
    </row>
    <row r="686" spans="1:3" ht="12" customHeight="1">
      <c r="A686" s="139"/>
      <c r="B686" s="140"/>
      <c r="C686" s="140"/>
    </row>
    <row r="687" spans="1:3" ht="12" customHeight="1">
      <c r="A687" s="139"/>
      <c r="B687" s="140"/>
      <c r="C687" s="140"/>
    </row>
    <row r="688" spans="1:3" ht="12" customHeight="1">
      <c r="A688" s="139"/>
      <c r="B688" s="140"/>
      <c r="C688" s="140"/>
    </row>
    <row r="689" spans="1:3" ht="12" customHeight="1">
      <c r="A689" s="139"/>
      <c r="B689" s="140"/>
      <c r="C689" s="140"/>
    </row>
    <row r="690" spans="1:3" ht="12" customHeight="1">
      <c r="A690" s="139"/>
      <c r="B690" s="140"/>
      <c r="C690" s="140"/>
    </row>
    <row r="691" spans="1:3" ht="12" customHeight="1">
      <c r="A691" s="139"/>
      <c r="B691" s="140"/>
      <c r="C691" s="140"/>
    </row>
    <row r="692" spans="1:3" ht="12" customHeight="1">
      <c r="A692" s="139"/>
      <c r="B692" s="140"/>
      <c r="C692" s="140"/>
    </row>
    <row r="693" spans="1:3" ht="12" customHeight="1">
      <c r="A693" s="139"/>
      <c r="B693" s="140"/>
      <c r="C693" s="140"/>
    </row>
    <row r="694" spans="1:3" ht="12" customHeight="1">
      <c r="A694" s="139"/>
      <c r="B694" s="140"/>
      <c r="C694" s="140"/>
    </row>
    <row r="695" spans="1:3" ht="12" customHeight="1">
      <c r="A695" s="139"/>
      <c r="B695" s="140"/>
      <c r="C695" s="140"/>
    </row>
    <row r="696" spans="1:3" ht="12" customHeight="1">
      <c r="A696" s="139"/>
      <c r="B696" s="140"/>
      <c r="C696" s="140"/>
    </row>
    <row r="697" spans="1:3" ht="12" customHeight="1">
      <c r="A697" s="139"/>
      <c r="B697" s="140"/>
      <c r="C697" s="140"/>
    </row>
    <row r="698" spans="1:3" ht="12" customHeight="1">
      <c r="A698" s="139"/>
      <c r="B698" s="140"/>
      <c r="C698" s="140"/>
    </row>
    <row r="699" spans="1:3" ht="12" customHeight="1">
      <c r="A699" s="139"/>
      <c r="B699" s="140"/>
      <c r="C699" s="140"/>
    </row>
    <row r="700" spans="1:3" ht="12" customHeight="1">
      <c r="A700" s="139"/>
      <c r="B700" s="140"/>
      <c r="C700" s="140"/>
    </row>
    <row r="701" spans="1:3" ht="12" customHeight="1">
      <c r="A701" s="139"/>
      <c r="B701" s="140"/>
      <c r="C701" s="140"/>
    </row>
    <row r="702" spans="1:3" ht="12" customHeight="1">
      <c r="A702" s="139"/>
      <c r="B702" s="140"/>
      <c r="C702" s="140"/>
    </row>
    <row r="703" spans="1:3" ht="12" customHeight="1">
      <c r="A703" s="139"/>
      <c r="B703" s="140"/>
      <c r="C703" s="140"/>
    </row>
    <row r="704" spans="1:3" ht="12" customHeight="1">
      <c r="A704" s="139"/>
      <c r="B704" s="140"/>
      <c r="C704" s="140"/>
    </row>
    <row r="705" spans="1:3" ht="12" customHeight="1">
      <c r="A705" s="139"/>
      <c r="B705" s="140"/>
      <c r="C705" s="140"/>
    </row>
    <row r="706" spans="1:3" ht="12" customHeight="1">
      <c r="A706" s="139"/>
      <c r="B706" s="140"/>
      <c r="C706" s="140"/>
    </row>
    <row r="707" spans="1:3" ht="12" customHeight="1">
      <c r="A707" s="139"/>
      <c r="B707" s="140"/>
      <c r="C707" s="140"/>
    </row>
    <row r="708" spans="1:3" ht="12" customHeight="1">
      <c r="A708" s="139"/>
      <c r="B708" s="140"/>
      <c r="C708" s="140"/>
    </row>
    <row r="709" spans="1:3" ht="12" customHeight="1">
      <c r="A709" s="139"/>
      <c r="B709" s="140"/>
      <c r="C709" s="140"/>
    </row>
    <row r="710" spans="1:3" ht="12" customHeight="1">
      <c r="A710" s="139"/>
      <c r="B710" s="140"/>
      <c r="C710" s="140"/>
    </row>
    <row r="711" spans="1:3" ht="12" customHeight="1">
      <c r="A711" s="139"/>
      <c r="B711" s="140"/>
      <c r="C711" s="140"/>
    </row>
    <row r="712" spans="1:3" ht="12" customHeight="1">
      <c r="A712" s="139"/>
      <c r="B712" s="140"/>
      <c r="C712" s="140"/>
    </row>
    <row r="713" spans="1:3" ht="12" customHeight="1">
      <c r="A713" s="139"/>
      <c r="B713" s="140"/>
      <c r="C713" s="140"/>
    </row>
    <row r="714" spans="1:3" ht="12" customHeight="1">
      <c r="A714" s="139"/>
      <c r="B714" s="140"/>
      <c r="C714" s="140"/>
    </row>
    <row r="715" spans="1:3" ht="12" customHeight="1">
      <c r="A715" s="139"/>
      <c r="B715" s="140"/>
      <c r="C715" s="140"/>
    </row>
    <row r="716" spans="1:3" ht="12" customHeight="1">
      <c r="A716" s="139"/>
      <c r="B716" s="140"/>
      <c r="C716" s="140"/>
    </row>
    <row r="717" spans="1:3" ht="12" customHeight="1">
      <c r="A717" s="139"/>
      <c r="B717" s="140"/>
      <c r="C717" s="140"/>
    </row>
    <row r="718" spans="1:3" ht="12" customHeight="1">
      <c r="A718" s="139"/>
      <c r="B718" s="140"/>
      <c r="C718" s="140"/>
    </row>
    <row r="719" spans="1:3" ht="12" customHeight="1">
      <c r="A719" s="139"/>
      <c r="B719" s="140"/>
      <c r="C719" s="140"/>
    </row>
    <row r="720" spans="1:3" ht="12" customHeight="1">
      <c r="A720" s="139"/>
      <c r="B720" s="140"/>
      <c r="C720" s="140"/>
    </row>
    <row r="721" spans="1:3" ht="12" customHeight="1">
      <c r="A721" s="139"/>
      <c r="B721" s="140"/>
      <c r="C721" s="140"/>
    </row>
    <row r="722" spans="1:3" ht="12" customHeight="1">
      <c r="A722" s="139"/>
      <c r="B722" s="140"/>
      <c r="C722" s="140"/>
    </row>
    <row r="723" spans="1:3" ht="12" customHeight="1">
      <c r="A723" s="139"/>
      <c r="B723" s="140"/>
      <c r="C723" s="140"/>
    </row>
    <row r="724" spans="1:3" ht="12" customHeight="1">
      <c r="A724" s="139"/>
      <c r="B724" s="140"/>
      <c r="C724" s="140"/>
    </row>
    <row r="725" spans="1:3" ht="12" customHeight="1">
      <c r="A725" s="139"/>
      <c r="B725" s="140"/>
      <c r="C725" s="140"/>
    </row>
    <row r="726" spans="1:3" ht="12" customHeight="1">
      <c r="A726" s="139"/>
      <c r="B726" s="140"/>
      <c r="C726" s="140"/>
    </row>
    <row r="727" spans="1:3" ht="12" customHeight="1">
      <c r="A727" s="139"/>
      <c r="B727" s="140"/>
      <c r="C727" s="140"/>
    </row>
    <row r="728" spans="1:3" ht="12" customHeight="1">
      <c r="A728" s="139"/>
      <c r="B728" s="140"/>
      <c r="C728" s="140"/>
    </row>
    <row r="729" spans="1:3" ht="12" customHeight="1">
      <c r="A729" s="139"/>
      <c r="B729" s="140"/>
      <c r="C729" s="140"/>
    </row>
    <row r="730" spans="1:3" ht="12" customHeight="1">
      <c r="A730" s="139"/>
      <c r="B730" s="140"/>
      <c r="C730" s="140"/>
    </row>
    <row r="731" spans="1:3" ht="12" customHeight="1">
      <c r="A731" s="139"/>
      <c r="B731" s="140"/>
      <c r="C731" s="140"/>
    </row>
    <row r="732" spans="1:3" ht="12" customHeight="1">
      <c r="A732" s="139"/>
      <c r="B732" s="140"/>
      <c r="C732" s="140"/>
    </row>
    <row r="733" spans="1:3" ht="12" customHeight="1">
      <c r="A733" s="139"/>
      <c r="B733" s="140"/>
      <c r="C733" s="140"/>
    </row>
    <row r="734" spans="1:3" ht="12" customHeight="1">
      <c r="A734" s="139"/>
      <c r="B734" s="140"/>
      <c r="C734" s="140"/>
    </row>
    <row r="735" spans="1:3" ht="12" customHeight="1">
      <c r="A735" s="139"/>
      <c r="B735" s="140"/>
      <c r="C735" s="140"/>
    </row>
    <row r="736" spans="1:3" ht="12" customHeight="1">
      <c r="A736" s="139"/>
      <c r="B736" s="140"/>
      <c r="C736" s="140"/>
    </row>
    <row r="737" spans="1:3" ht="12" customHeight="1">
      <c r="A737" s="139"/>
      <c r="B737" s="140"/>
      <c r="C737" s="140"/>
    </row>
    <row r="738" spans="1:3" ht="12" customHeight="1">
      <c r="A738" s="139"/>
      <c r="B738" s="140"/>
      <c r="C738" s="140"/>
    </row>
    <row r="739" spans="1:3" ht="12" customHeight="1">
      <c r="A739" s="139"/>
      <c r="B739" s="140"/>
      <c r="C739" s="140"/>
    </row>
    <row r="740" spans="1:3" ht="12" customHeight="1">
      <c r="A740" s="139"/>
      <c r="B740" s="140"/>
      <c r="C740" s="140"/>
    </row>
    <row r="741" spans="1:3" ht="12" customHeight="1">
      <c r="A741" s="139"/>
      <c r="B741" s="140"/>
      <c r="C741" s="140"/>
    </row>
    <row r="742" spans="1:3" ht="12" customHeight="1">
      <c r="A742" s="139"/>
      <c r="B742" s="140"/>
      <c r="C742" s="140"/>
    </row>
    <row r="743" spans="1:3" ht="12" customHeight="1">
      <c r="A743" s="139"/>
      <c r="B743" s="140"/>
      <c r="C743" s="140"/>
    </row>
    <row r="744" spans="1:3" ht="12" customHeight="1">
      <c r="A744" s="139"/>
      <c r="B744" s="140"/>
      <c r="C744" s="140"/>
    </row>
    <row r="745" spans="1:3" ht="12" customHeight="1">
      <c r="A745" s="139"/>
      <c r="B745" s="140"/>
      <c r="C745" s="140"/>
    </row>
    <row r="746" spans="1:3" ht="12" customHeight="1">
      <c r="A746" s="139"/>
      <c r="B746" s="140"/>
      <c r="C746" s="140"/>
    </row>
    <row r="747" spans="1:3" ht="12" customHeight="1">
      <c r="A747" s="139"/>
      <c r="B747" s="140"/>
      <c r="C747" s="140"/>
    </row>
    <row r="748" spans="1:3" ht="12" customHeight="1">
      <c r="A748" s="139"/>
      <c r="B748" s="140"/>
      <c r="C748" s="140"/>
    </row>
    <row r="749" spans="1:3" ht="12" customHeight="1">
      <c r="A749" s="139"/>
      <c r="B749" s="140"/>
      <c r="C749" s="140"/>
    </row>
    <row r="750" spans="1:3" ht="12" customHeight="1">
      <c r="A750" s="139"/>
      <c r="B750" s="140"/>
      <c r="C750" s="140"/>
    </row>
    <row r="751" spans="1:3" ht="12" customHeight="1">
      <c r="A751" s="139"/>
      <c r="B751" s="140"/>
      <c r="C751" s="140"/>
    </row>
    <row r="752" spans="1:3" ht="12" customHeight="1">
      <c r="A752" s="139"/>
      <c r="B752" s="140"/>
      <c r="C752" s="140"/>
    </row>
    <row r="753" spans="1:3" ht="12" customHeight="1">
      <c r="A753" s="139"/>
      <c r="B753" s="140"/>
      <c r="C753" s="140"/>
    </row>
    <row r="754" spans="1:3" ht="12" customHeight="1">
      <c r="A754" s="139"/>
      <c r="B754" s="140"/>
      <c r="C754" s="140"/>
    </row>
    <row r="755" spans="1:3" ht="12" customHeight="1">
      <c r="A755" s="139"/>
      <c r="B755" s="140"/>
      <c r="C755" s="140"/>
    </row>
    <row r="756" spans="1:3" ht="12" customHeight="1">
      <c r="A756" s="139"/>
      <c r="B756" s="140"/>
      <c r="C756" s="140"/>
    </row>
    <row r="757" spans="1:3" ht="12" customHeight="1">
      <c r="A757" s="139"/>
      <c r="B757" s="140"/>
      <c r="C757" s="140"/>
    </row>
    <row r="758" spans="1:3" ht="12" customHeight="1">
      <c r="A758" s="139"/>
      <c r="B758" s="140"/>
      <c r="C758" s="140"/>
    </row>
    <row r="759" spans="1:3" ht="12" customHeight="1">
      <c r="A759" s="139"/>
      <c r="B759" s="140"/>
      <c r="C759" s="140"/>
    </row>
    <row r="760" spans="1:3" ht="12" customHeight="1">
      <c r="A760" s="139"/>
      <c r="B760" s="140"/>
      <c r="C760" s="140"/>
    </row>
    <row r="761" spans="1:3" ht="12" customHeight="1">
      <c r="A761" s="139"/>
      <c r="B761" s="140"/>
      <c r="C761" s="140"/>
    </row>
    <row r="762" spans="1:3" ht="12" customHeight="1">
      <c r="A762" s="139"/>
      <c r="B762" s="140"/>
      <c r="C762" s="140"/>
    </row>
    <row r="763" spans="1:3" ht="12" customHeight="1">
      <c r="A763" s="139"/>
      <c r="B763" s="140"/>
      <c r="C763" s="140"/>
    </row>
    <row r="764" spans="1:3" ht="12" customHeight="1">
      <c r="A764" s="139"/>
      <c r="B764" s="140"/>
      <c r="C764" s="140"/>
    </row>
    <row r="765" spans="1:3" ht="12" customHeight="1">
      <c r="A765" s="139"/>
      <c r="B765" s="140"/>
      <c r="C765" s="140"/>
    </row>
    <row r="766" spans="1:3" ht="12" customHeight="1">
      <c r="A766" s="139"/>
      <c r="B766" s="140"/>
      <c r="C766" s="140"/>
    </row>
    <row r="767" spans="1:3" ht="12" customHeight="1">
      <c r="A767" s="139"/>
      <c r="B767" s="140"/>
      <c r="C767" s="140"/>
    </row>
    <row r="768" spans="1:3" ht="12" customHeight="1">
      <c r="A768" s="139"/>
      <c r="B768" s="140"/>
      <c r="C768" s="140"/>
    </row>
    <row r="769" spans="1:3" ht="12" customHeight="1">
      <c r="A769" s="139"/>
      <c r="B769" s="140"/>
      <c r="C769" s="140"/>
    </row>
    <row r="770" spans="1:3" ht="12" customHeight="1">
      <c r="A770" s="139"/>
      <c r="B770" s="140"/>
      <c r="C770" s="140"/>
    </row>
    <row r="771" spans="1:3" ht="12" customHeight="1">
      <c r="A771" s="139"/>
      <c r="B771" s="140"/>
      <c r="C771" s="140"/>
    </row>
    <row r="772" spans="1:3" ht="12" customHeight="1">
      <c r="A772" s="139"/>
      <c r="B772" s="140"/>
      <c r="C772" s="140"/>
    </row>
    <row r="773" spans="1:3" ht="12" customHeight="1">
      <c r="A773" s="139"/>
      <c r="B773" s="140"/>
      <c r="C773" s="140"/>
    </row>
    <row r="774" spans="1:3" ht="12" customHeight="1">
      <c r="A774" s="139"/>
      <c r="B774" s="140"/>
      <c r="C774" s="140"/>
    </row>
    <row r="775" spans="1:3" ht="12" customHeight="1">
      <c r="A775" s="139"/>
      <c r="B775" s="140"/>
      <c r="C775" s="140"/>
    </row>
    <row r="776" spans="1:3" ht="12" customHeight="1">
      <c r="A776" s="139"/>
      <c r="B776" s="140"/>
      <c r="C776" s="140"/>
    </row>
    <row r="777" spans="1:3" ht="12" customHeight="1">
      <c r="A777" s="139"/>
      <c r="B777" s="140"/>
      <c r="C777" s="140"/>
    </row>
    <row r="778" spans="1:3" ht="12" customHeight="1">
      <c r="A778" s="139"/>
      <c r="B778" s="140"/>
      <c r="C778" s="140"/>
    </row>
    <row r="779" spans="1:3" ht="12" customHeight="1">
      <c r="A779" s="139"/>
      <c r="B779" s="140"/>
      <c r="C779" s="140"/>
    </row>
    <row r="780" spans="1:3" ht="12" customHeight="1">
      <c r="A780" s="139"/>
      <c r="B780" s="140"/>
      <c r="C780" s="140"/>
    </row>
    <row r="781" spans="1:3" ht="12" customHeight="1">
      <c r="A781" s="139"/>
      <c r="B781" s="140"/>
      <c r="C781" s="140"/>
    </row>
    <row r="782" spans="1:3" ht="12" customHeight="1">
      <c r="A782" s="139"/>
      <c r="B782" s="140"/>
      <c r="C782" s="140"/>
    </row>
    <row r="783" spans="1:3" ht="12" customHeight="1">
      <c r="A783" s="139"/>
      <c r="B783" s="140"/>
      <c r="C783" s="140"/>
    </row>
    <row r="784" spans="1:3" ht="12" customHeight="1">
      <c r="A784" s="139"/>
      <c r="B784" s="140"/>
      <c r="C784" s="140"/>
    </row>
    <row r="785" spans="1:3" ht="12" customHeight="1">
      <c r="A785" s="139"/>
      <c r="B785" s="140"/>
      <c r="C785" s="140"/>
    </row>
    <row r="786" spans="1:3" ht="12" customHeight="1">
      <c r="A786" s="139"/>
      <c r="B786" s="140"/>
      <c r="C786" s="140"/>
    </row>
    <row r="787" spans="1:3" ht="12" customHeight="1">
      <c r="A787" s="139"/>
      <c r="B787" s="140"/>
      <c r="C787" s="140"/>
    </row>
    <row r="788" spans="1:3" ht="12" customHeight="1">
      <c r="A788" s="139"/>
      <c r="B788" s="140"/>
      <c r="C788" s="140"/>
    </row>
    <row r="789" spans="1:3" ht="12" customHeight="1">
      <c r="A789" s="139"/>
      <c r="B789" s="140"/>
      <c r="C789" s="140"/>
    </row>
    <row r="790" spans="1:3" ht="12" customHeight="1">
      <c r="A790" s="139"/>
      <c r="B790" s="140"/>
      <c r="C790" s="140"/>
    </row>
    <row r="791" spans="1:3" ht="12" customHeight="1">
      <c r="A791" s="139"/>
      <c r="B791" s="140"/>
      <c r="C791" s="140"/>
    </row>
    <row r="792" spans="1:3" ht="12" customHeight="1">
      <c r="A792" s="139"/>
      <c r="B792" s="140"/>
      <c r="C792" s="140"/>
    </row>
    <row r="793" spans="1:3" ht="12" customHeight="1">
      <c r="A793" s="139"/>
      <c r="B793" s="140"/>
      <c r="C793" s="140"/>
    </row>
    <row r="794" spans="1:3" ht="12" customHeight="1">
      <c r="A794" s="139"/>
      <c r="B794" s="140"/>
      <c r="C794" s="140"/>
    </row>
    <row r="795" spans="1:3" ht="12" customHeight="1">
      <c r="A795" s="139"/>
      <c r="B795" s="140"/>
      <c r="C795" s="140"/>
    </row>
    <row r="796" spans="1:3" ht="12" customHeight="1">
      <c r="A796" s="139"/>
      <c r="B796" s="140"/>
      <c r="C796" s="140"/>
    </row>
    <row r="797" spans="1:3" ht="12" customHeight="1">
      <c r="A797" s="139"/>
      <c r="B797" s="140"/>
      <c r="C797" s="140"/>
    </row>
    <row r="798" spans="1:3" ht="12" customHeight="1">
      <c r="A798" s="139"/>
      <c r="B798" s="140"/>
      <c r="C798" s="140"/>
    </row>
    <row r="799" spans="1:3" ht="12" customHeight="1">
      <c r="A799" s="139"/>
      <c r="B799" s="140"/>
      <c r="C799" s="140"/>
    </row>
    <row r="800" spans="1:3" ht="12" customHeight="1">
      <c r="A800" s="139"/>
      <c r="B800" s="140"/>
      <c r="C800" s="140"/>
    </row>
    <row r="801" spans="1:3" ht="12" customHeight="1">
      <c r="A801" s="139"/>
      <c r="B801" s="140"/>
      <c r="C801" s="140"/>
    </row>
    <row r="802" spans="1:3" ht="12" customHeight="1">
      <c r="A802" s="139"/>
      <c r="B802" s="140"/>
      <c r="C802" s="140"/>
    </row>
    <row r="803" spans="1:3" ht="12" customHeight="1">
      <c r="A803" s="139"/>
      <c r="B803" s="140"/>
      <c r="C803" s="140"/>
    </row>
    <row r="804" spans="1:3" ht="12" customHeight="1">
      <c r="A804" s="139"/>
      <c r="B804" s="140"/>
      <c r="C804" s="140"/>
    </row>
    <row r="805" spans="1:3" ht="12" customHeight="1">
      <c r="A805" s="139"/>
      <c r="B805" s="140"/>
      <c r="C805" s="140"/>
    </row>
    <row r="806" spans="1:3" ht="12" customHeight="1">
      <c r="A806" s="139"/>
      <c r="B806" s="140"/>
      <c r="C806" s="140"/>
    </row>
    <row r="807" spans="1:3" ht="12" customHeight="1">
      <c r="A807" s="139"/>
      <c r="B807" s="140"/>
      <c r="C807" s="140"/>
    </row>
    <row r="808" spans="1:3" ht="12" customHeight="1">
      <c r="A808" s="139"/>
      <c r="B808" s="140"/>
      <c r="C808" s="140"/>
    </row>
    <row r="809" spans="1:3" ht="12" customHeight="1">
      <c r="A809" s="139"/>
      <c r="B809" s="140"/>
      <c r="C809" s="140"/>
    </row>
    <row r="810" spans="1:3" ht="12" customHeight="1">
      <c r="A810" s="139"/>
      <c r="B810" s="140"/>
      <c r="C810" s="140"/>
    </row>
    <row r="811" spans="1:3" ht="12" customHeight="1">
      <c r="A811" s="139"/>
      <c r="B811" s="140"/>
      <c r="C811" s="140"/>
    </row>
    <row r="812" spans="1:3" ht="12" customHeight="1">
      <c r="A812" s="139"/>
      <c r="B812" s="140"/>
      <c r="C812" s="140"/>
    </row>
    <row r="813" spans="1:3" ht="12" customHeight="1">
      <c r="A813" s="139"/>
      <c r="B813" s="140"/>
      <c r="C813" s="140"/>
    </row>
    <row r="814" spans="1:3" ht="12" customHeight="1">
      <c r="A814" s="139"/>
      <c r="B814" s="140"/>
      <c r="C814" s="140"/>
    </row>
    <row r="815" spans="1:3" ht="12" customHeight="1">
      <c r="A815" s="139"/>
      <c r="B815" s="140"/>
      <c r="C815" s="140"/>
    </row>
    <row r="816" spans="1:3" ht="12" customHeight="1">
      <c r="A816" s="139"/>
      <c r="B816" s="140"/>
      <c r="C816" s="140"/>
    </row>
    <row r="817" spans="1:3" ht="12" customHeight="1">
      <c r="A817" s="139"/>
      <c r="B817" s="140"/>
      <c r="C817" s="140"/>
    </row>
    <row r="818" spans="1:3" ht="12" customHeight="1">
      <c r="A818" s="139"/>
      <c r="B818" s="140"/>
      <c r="C818" s="140"/>
    </row>
    <row r="819" spans="1:3" ht="12" customHeight="1">
      <c r="A819" s="139"/>
      <c r="B819" s="140"/>
      <c r="C819" s="140"/>
    </row>
    <row r="820" spans="1:3" ht="12" customHeight="1">
      <c r="A820" s="139"/>
      <c r="B820" s="140"/>
      <c r="C820" s="140"/>
    </row>
    <row r="821" spans="1:3" ht="12" customHeight="1">
      <c r="A821" s="139"/>
      <c r="B821" s="140"/>
      <c r="C821" s="140"/>
    </row>
    <row r="822" spans="1:3" ht="12" customHeight="1">
      <c r="A822" s="139"/>
      <c r="B822" s="140"/>
      <c r="C822" s="140"/>
    </row>
    <row r="823" spans="1:3" ht="12" customHeight="1">
      <c r="A823" s="139"/>
      <c r="B823" s="140"/>
      <c r="C823" s="140"/>
    </row>
    <row r="824" spans="1:3" ht="12" customHeight="1">
      <c r="A824" s="139"/>
      <c r="B824" s="140"/>
      <c r="C824" s="140"/>
    </row>
    <row r="825" spans="1:3" ht="12" customHeight="1">
      <c r="A825" s="139"/>
      <c r="B825" s="140"/>
      <c r="C825" s="140"/>
    </row>
    <row r="826" spans="1:3" ht="12" customHeight="1">
      <c r="A826" s="139"/>
      <c r="B826" s="140"/>
      <c r="C826" s="140"/>
    </row>
    <row r="827" spans="1:3" ht="12" customHeight="1">
      <c r="A827" s="139"/>
      <c r="B827" s="140"/>
      <c r="C827" s="140"/>
    </row>
    <row r="828" spans="1:3" ht="12" customHeight="1">
      <c r="A828" s="139"/>
      <c r="B828" s="140"/>
      <c r="C828" s="140"/>
    </row>
    <row r="829" spans="1:3" ht="12" customHeight="1">
      <c r="A829" s="139"/>
      <c r="B829" s="140"/>
      <c r="C829" s="140"/>
    </row>
    <row r="830" spans="1:3" ht="12" customHeight="1">
      <c r="A830" s="139"/>
      <c r="B830" s="140"/>
      <c r="C830" s="140"/>
    </row>
    <row r="831" spans="1:3" ht="12" customHeight="1">
      <c r="A831" s="139"/>
      <c r="B831" s="140"/>
      <c r="C831" s="140"/>
    </row>
    <row r="832" spans="1:3" ht="12" customHeight="1">
      <c r="A832" s="139"/>
      <c r="B832" s="140"/>
      <c r="C832" s="140"/>
    </row>
    <row r="833" spans="1:3" ht="12" customHeight="1">
      <c r="A833" s="139"/>
      <c r="B833" s="140"/>
      <c r="C833" s="140"/>
    </row>
    <row r="834" spans="1:3" ht="12" customHeight="1">
      <c r="A834" s="139"/>
      <c r="B834" s="140"/>
      <c r="C834" s="140"/>
    </row>
    <row r="835" spans="1:3" ht="12" customHeight="1">
      <c r="A835" s="139"/>
      <c r="B835" s="140"/>
      <c r="C835" s="140"/>
    </row>
    <row r="836" spans="1:3" ht="12" customHeight="1">
      <c r="A836" s="139"/>
      <c r="B836" s="140"/>
      <c r="C836" s="140"/>
    </row>
    <row r="837" spans="1:3" ht="12" customHeight="1">
      <c r="A837" s="139"/>
      <c r="B837" s="140"/>
      <c r="C837" s="140"/>
    </row>
    <row r="838" spans="1:3" ht="12" customHeight="1">
      <c r="A838" s="139"/>
      <c r="B838" s="140"/>
      <c r="C838" s="140"/>
    </row>
    <row r="839" spans="1:3" ht="12" customHeight="1">
      <c r="A839" s="139"/>
      <c r="B839" s="140"/>
      <c r="C839" s="140"/>
    </row>
    <row r="840" spans="1:3" ht="12" customHeight="1">
      <c r="A840" s="139"/>
      <c r="B840" s="140"/>
      <c r="C840" s="140"/>
    </row>
    <row r="841" spans="1:3" ht="12" customHeight="1">
      <c r="A841" s="139"/>
      <c r="B841" s="140"/>
      <c r="C841" s="140"/>
    </row>
    <row r="842" spans="1:3" ht="12" customHeight="1">
      <c r="A842" s="139"/>
      <c r="B842" s="140"/>
      <c r="C842" s="140"/>
    </row>
    <row r="843" spans="1:3" ht="12" customHeight="1">
      <c r="A843" s="139"/>
      <c r="B843" s="140"/>
      <c r="C843" s="140"/>
    </row>
    <row r="844" spans="1:3" ht="12" customHeight="1">
      <c r="A844" s="139"/>
      <c r="B844" s="140"/>
      <c r="C844" s="140"/>
    </row>
    <row r="845" spans="1:3" ht="12" customHeight="1">
      <c r="A845" s="139"/>
      <c r="B845" s="140"/>
      <c r="C845" s="140"/>
    </row>
    <row r="846" spans="1:3" ht="12" customHeight="1">
      <c r="A846" s="139"/>
      <c r="B846" s="140"/>
      <c r="C846" s="140"/>
    </row>
    <row r="847" spans="1:3" ht="12" customHeight="1">
      <c r="A847" s="139"/>
      <c r="B847" s="140"/>
      <c r="C847" s="140"/>
    </row>
    <row r="848" spans="1:3" ht="12" customHeight="1">
      <c r="A848" s="139"/>
      <c r="B848" s="140"/>
      <c r="C848" s="140"/>
    </row>
    <row r="849" spans="1:3" ht="12" customHeight="1">
      <c r="A849" s="139"/>
      <c r="B849" s="140"/>
      <c r="C849" s="140"/>
    </row>
    <row r="850" spans="1:3" ht="12" customHeight="1">
      <c r="A850" s="139"/>
      <c r="B850" s="140"/>
      <c r="C850" s="140"/>
    </row>
    <row r="851" spans="1:3" ht="12" customHeight="1">
      <c r="A851" s="139"/>
      <c r="B851" s="140"/>
      <c r="C851" s="140"/>
    </row>
    <row r="852" spans="1:3" ht="12" customHeight="1">
      <c r="A852" s="139"/>
      <c r="B852" s="140"/>
      <c r="C852" s="140"/>
    </row>
    <row r="853" spans="1:3" ht="12" customHeight="1">
      <c r="A853" s="139"/>
      <c r="B853" s="140"/>
      <c r="C853" s="140"/>
    </row>
    <row r="854" spans="1:3" ht="12" customHeight="1">
      <c r="A854" s="139"/>
      <c r="B854" s="140"/>
      <c r="C854" s="140"/>
    </row>
    <row r="855" spans="1:3" ht="12" customHeight="1">
      <c r="A855" s="139"/>
      <c r="B855" s="140"/>
      <c r="C855" s="140"/>
    </row>
    <row r="856" spans="1:3" ht="12" customHeight="1">
      <c r="A856" s="139"/>
      <c r="B856" s="140"/>
      <c r="C856" s="140"/>
    </row>
    <row r="857" spans="1:3" ht="12" customHeight="1">
      <c r="A857" s="139"/>
      <c r="B857" s="140"/>
      <c r="C857" s="140"/>
    </row>
    <row r="858" spans="1:3" ht="12" customHeight="1">
      <c r="A858" s="139"/>
      <c r="B858" s="140"/>
      <c r="C858" s="140"/>
    </row>
    <row r="859" spans="1:3" ht="12" customHeight="1">
      <c r="A859" s="139"/>
      <c r="B859" s="140"/>
      <c r="C859" s="140"/>
    </row>
    <row r="860" spans="1:3" ht="12" customHeight="1">
      <c r="A860" s="139"/>
      <c r="B860" s="140"/>
      <c r="C860" s="140"/>
    </row>
    <row r="861" spans="1:3" ht="12" customHeight="1">
      <c r="A861" s="139"/>
      <c r="B861" s="140"/>
      <c r="C861" s="140"/>
    </row>
    <row r="862" spans="1:3" ht="12" customHeight="1">
      <c r="A862" s="139"/>
      <c r="B862" s="140"/>
      <c r="C862" s="140"/>
    </row>
    <row r="863" spans="1:3" ht="12" customHeight="1">
      <c r="A863" s="139"/>
      <c r="B863" s="140"/>
      <c r="C863" s="140"/>
    </row>
    <row r="864" spans="1:3" ht="12" customHeight="1">
      <c r="A864" s="139"/>
      <c r="B864" s="140"/>
      <c r="C864" s="140"/>
    </row>
    <row r="865" spans="1:3" ht="12" customHeight="1">
      <c r="A865" s="139"/>
      <c r="B865" s="140"/>
      <c r="C865" s="140"/>
    </row>
    <row r="866" spans="1:3" ht="12" customHeight="1">
      <c r="A866" s="139"/>
      <c r="B866" s="140"/>
      <c r="C866" s="140"/>
    </row>
    <row r="867" spans="1:3" ht="12" customHeight="1">
      <c r="A867" s="139"/>
      <c r="B867" s="140"/>
      <c r="C867" s="140"/>
    </row>
    <row r="868" spans="1:3" ht="12" customHeight="1">
      <c r="A868" s="139"/>
      <c r="B868" s="140"/>
      <c r="C868" s="140"/>
    </row>
    <row r="869" spans="1:3" ht="12" customHeight="1">
      <c r="A869" s="139"/>
      <c r="B869" s="140"/>
      <c r="C869" s="140"/>
    </row>
    <row r="870" spans="1:3" ht="12" customHeight="1">
      <c r="A870" s="139"/>
      <c r="B870" s="140"/>
      <c r="C870" s="140"/>
    </row>
    <row r="871" spans="1:3" ht="12" customHeight="1">
      <c r="A871" s="139"/>
      <c r="B871" s="140"/>
      <c r="C871" s="140"/>
    </row>
    <row r="872" spans="1:3" ht="12" customHeight="1">
      <c r="A872" s="139"/>
      <c r="B872" s="140"/>
      <c r="C872" s="140"/>
    </row>
    <row r="873" spans="1:3" ht="12" customHeight="1">
      <c r="A873" s="139"/>
      <c r="B873" s="140"/>
      <c r="C873" s="140"/>
    </row>
    <row r="874" spans="1:3" ht="12" customHeight="1">
      <c r="A874" s="139"/>
      <c r="B874" s="140"/>
      <c r="C874" s="140"/>
    </row>
    <row r="875" spans="1:3" ht="12" customHeight="1">
      <c r="A875" s="139"/>
      <c r="B875" s="140"/>
      <c r="C875" s="140"/>
    </row>
    <row r="876" spans="1:3" ht="12" customHeight="1">
      <c r="A876" s="139"/>
      <c r="B876" s="140"/>
      <c r="C876" s="140"/>
    </row>
    <row r="877" spans="1:3" ht="12" customHeight="1">
      <c r="A877" s="139"/>
      <c r="B877" s="140"/>
      <c r="C877" s="140"/>
    </row>
    <row r="878" spans="1:3" ht="12" customHeight="1">
      <c r="A878" s="139"/>
      <c r="B878" s="140"/>
      <c r="C878" s="140"/>
    </row>
    <row r="879" spans="1:3" ht="12" customHeight="1">
      <c r="A879" s="139"/>
      <c r="B879" s="140"/>
      <c r="C879" s="140"/>
    </row>
    <row r="880" spans="1:3" ht="12" customHeight="1">
      <c r="A880" s="139"/>
      <c r="B880" s="140"/>
      <c r="C880" s="140"/>
    </row>
    <row r="881" spans="1:3" ht="12" customHeight="1">
      <c r="A881" s="139"/>
      <c r="B881" s="140"/>
      <c r="C881" s="140"/>
    </row>
    <row r="882" spans="1:3" ht="12" customHeight="1">
      <c r="A882" s="139"/>
      <c r="B882" s="140"/>
      <c r="C882" s="140"/>
    </row>
    <row r="883" spans="1:3" ht="12" customHeight="1">
      <c r="A883" s="139"/>
      <c r="B883" s="140"/>
      <c r="C883" s="140"/>
    </row>
    <row r="884" spans="1:3" ht="12" customHeight="1">
      <c r="A884" s="139"/>
      <c r="B884" s="140"/>
      <c r="C884" s="140"/>
    </row>
    <row r="885" spans="1:3" ht="12" customHeight="1">
      <c r="A885" s="139"/>
      <c r="B885" s="140"/>
      <c r="C885" s="140"/>
    </row>
    <row r="886" spans="1:3" ht="12" customHeight="1">
      <c r="A886" s="139"/>
      <c r="B886" s="140"/>
      <c r="C886" s="140"/>
    </row>
    <row r="887" spans="1:3" ht="12" customHeight="1">
      <c r="A887" s="139"/>
      <c r="B887" s="140"/>
      <c r="C887" s="140"/>
    </row>
    <row r="888" spans="1:3" ht="12" customHeight="1">
      <c r="A888" s="139"/>
      <c r="B888" s="140"/>
      <c r="C888" s="140"/>
    </row>
    <row r="889" spans="1:3" ht="12" customHeight="1">
      <c r="A889" s="139"/>
      <c r="B889" s="140"/>
      <c r="C889" s="140"/>
    </row>
    <row r="890" spans="1:3" ht="12" customHeight="1">
      <c r="A890" s="139"/>
      <c r="B890" s="140"/>
      <c r="C890" s="140"/>
    </row>
    <row r="891" spans="1:3" ht="12" customHeight="1">
      <c r="A891" s="139"/>
      <c r="B891" s="140"/>
      <c r="C891" s="140"/>
    </row>
    <row r="892" spans="1:3" ht="12" customHeight="1">
      <c r="A892" s="139"/>
      <c r="B892" s="140"/>
      <c r="C892" s="140"/>
    </row>
    <row r="893" spans="1:3" ht="12" customHeight="1">
      <c r="A893" s="139"/>
      <c r="B893" s="140"/>
      <c r="C893" s="140"/>
    </row>
    <row r="894" spans="1:3" ht="12" customHeight="1">
      <c r="A894" s="139"/>
      <c r="B894" s="140"/>
      <c r="C894" s="140"/>
    </row>
    <row r="895" spans="1:3" ht="12" customHeight="1">
      <c r="A895" s="139"/>
      <c r="B895" s="140"/>
      <c r="C895" s="140"/>
    </row>
    <row r="896" spans="1:3" ht="12" customHeight="1">
      <c r="A896" s="139"/>
      <c r="B896" s="140"/>
      <c r="C896" s="140"/>
    </row>
    <row r="897" spans="1:3" ht="12" customHeight="1">
      <c r="A897" s="139"/>
      <c r="B897" s="140"/>
      <c r="C897" s="140"/>
    </row>
    <row r="898" spans="1:3" ht="12" customHeight="1">
      <c r="A898" s="139"/>
      <c r="B898" s="140"/>
      <c r="C898" s="140"/>
    </row>
    <row r="899" spans="1:3" ht="12" customHeight="1">
      <c r="A899" s="139"/>
      <c r="B899" s="140"/>
      <c r="C899" s="140"/>
    </row>
    <row r="900" spans="1:3" ht="12" customHeight="1">
      <c r="A900" s="139"/>
      <c r="B900" s="140"/>
      <c r="C900" s="140"/>
    </row>
    <row r="901" spans="1:3" ht="12" customHeight="1">
      <c r="A901" s="139"/>
      <c r="B901" s="140"/>
      <c r="C901" s="140"/>
    </row>
    <row r="902" spans="1:3" ht="12" customHeight="1">
      <c r="A902" s="139"/>
      <c r="B902" s="140"/>
      <c r="C902" s="140"/>
    </row>
    <row r="903" spans="1:3" ht="12" customHeight="1">
      <c r="A903" s="139"/>
      <c r="B903" s="140"/>
      <c r="C903" s="140"/>
    </row>
    <row r="904" spans="1:3" ht="12" customHeight="1">
      <c r="A904" s="139"/>
      <c r="B904" s="140"/>
      <c r="C904" s="140"/>
    </row>
    <row r="905" spans="1:3" ht="12" customHeight="1">
      <c r="A905" s="139"/>
      <c r="B905" s="140"/>
      <c r="C905" s="140"/>
    </row>
    <row r="906" spans="1:3" ht="12" customHeight="1">
      <c r="A906" s="139"/>
      <c r="B906" s="140"/>
      <c r="C906" s="140"/>
    </row>
    <row r="907" spans="1:3" ht="12" customHeight="1">
      <c r="A907" s="139"/>
      <c r="B907" s="140"/>
      <c r="C907" s="140"/>
    </row>
    <row r="908" spans="1:3" ht="12" customHeight="1">
      <c r="A908" s="139"/>
      <c r="B908" s="140"/>
      <c r="C908" s="140"/>
    </row>
    <row r="909" spans="1:3" ht="12" customHeight="1">
      <c r="A909" s="139"/>
      <c r="B909" s="140"/>
      <c r="C909" s="140"/>
    </row>
    <row r="910" spans="1:3" ht="12" customHeight="1">
      <c r="A910" s="139"/>
      <c r="B910" s="140"/>
      <c r="C910" s="140"/>
    </row>
    <row r="911" spans="1:3" ht="12" customHeight="1">
      <c r="A911" s="139"/>
      <c r="B911" s="140"/>
      <c r="C911" s="140"/>
    </row>
    <row r="912" spans="1:3" ht="12" customHeight="1">
      <c r="A912" s="139"/>
      <c r="B912" s="140"/>
      <c r="C912" s="140"/>
    </row>
    <row r="913" spans="1:3" ht="12" customHeight="1">
      <c r="A913" s="139"/>
      <c r="B913" s="140"/>
      <c r="C913" s="140"/>
    </row>
    <row r="914" spans="1:3" ht="12" customHeight="1">
      <c r="A914" s="139"/>
      <c r="B914" s="140"/>
      <c r="C914" s="140"/>
    </row>
    <row r="915" spans="1:3" ht="12" customHeight="1">
      <c r="A915" s="139"/>
      <c r="B915" s="140"/>
      <c r="C915" s="140"/>
    </row>
    <row r="916" spans="1:3" ht="12" customHeight="1">
      <c r="A916" s="139"/>
      <c r="B916" s="140"/>
      <c r="C916" s="140"/>
    </row>
    <row r="917" spans="1:3" ht="12" customHeight="1">
      <c r="A917" s="139"/>
      <c r="B917" s="140"/>
      <c r="C917" s="140"/>
    </row>
    <row r="918" spans="1:3" ht="12" customHeight="1">
      <c r="A918" s="139"/>
      <c r="B918" s="140"/>
      <c r="C918" s="140"/>
    </row>
    <row r="919" spans="1:3" ht="12" customHeight="1">
      <c r="A919" s="139"/>
      <c r="B919" s="140"/>
      <c r="C919" s="140"/>
    </row>
    <row r="920" spans="1:3" ht="12" customHeight="1">
      <c r="A920" s="139"/>
      <c r="B920" s="140"/>
      <c r="C920" s="140"/>
    </row>
    <row r="921" spans="1:3" ht="12" customHeight="1">
      <c r="A921" s="139"/>
      <c r="B921" s="140"/>
      <c r="C921" s="140"/>
    </row>
    <row r="922" spans="1:3" ht="12" customHeight="1">
      <c r="A922" s="139"/>
      <c r="B922" s="140"/>
      <c r="C922" s="140"/>
    </row>
    <row r="923" spans="1:3" ht="12" customHeight="1">
      <c r="A923" s="139"/>
      <c r="B923" s="140"/>
      <c r="C923" s="140"/>
    </row>
    <row r="924" spans="1:3" ht="12" customHeight="1">
      <c r="A924" s="139"/>
      <c r="B924" s="140"/>
      <c r="C924" s="140"/>
    </row>
    <row r="925" spans="1:3" ht="12" customHeight="1">
      <c r="A925" s="139"/>
      <c r="B925" s="140"/>
      <c r="C925" s="140"/>
    </row>
    <row r="926" spans="1:3" ht="12" customHeight="1">
      <c r="A926" s="139"/>
      <c r="B926" s="140"/>
      <c r="C926" s="140"/>
    </row>
    <row r="927" spans="1:3" ht="12" customHeight="1">
      <c r="A927" s="139"/>
      <c r="B927" s="140"/>
      <c r="C927" s="140"/>
    </row>
    <row r="928" spans="1:3" ht="12" customHeight="1">
      <c r="A928" s="139"/>
      <c r="B928" s="140"/>
      <c r="C928" s="140"/>
    </row>
    <row r="929" spans="1:3" ht="12" customHeight="1">
      <c r="A929" s="139"/>
      <c r="B929" s="140"/>
      <c r="C929" s="140"/>
    </row>
    <row r="930" spans="1:3" ht="12" customHeight="1">
      <c r="A930" s="139"/>
      <c r="B930" s="140"/>
      <c r="C930" s="140"/>
    </row>
    <row r="931" spans="1:3" ht="12" customHeight="1">
      <c r="A931" s="139"/>
      <c r="B931" s="140"/>
      <c r="C931" s="140"/>
    </row>
    <row r="932" spans="1:3" ht="12" customHeight="1">
      <c r="A932" s="139"/>
      <c r="B932" s="140"/>
      <c r="C932" s="140"/>
    </row>
    <row r="933" spans="1:3" ht="12" customHeight="1">
      <c r="A933" s="139"/>
      <c r="B933" s="140"/>
      <c r="C933" s="140"/>
    </row>
    <row r="934" spans="1:3" ht="12" customHeight="1">
      <c r="A934" s="139"/>
      <c r="B934" s="140"/>
      <c r="C934" s="140"/>
    </row>
    <row r="935" spans="1:3" ht="12" customHeight="1">
      <c r="A935" s="139"/>
      <c r="B935" s="140"/>
      <c r="C935" s="140"/>
    </row>
    <row r="936" spans="1:3" ht="12" customHeight="1">
      <c r="A936" s="139"/>
      <c r="B936" s="140"/>
      <c r="C936" s="140"/>
    </row>
    <row r="937" spans="1:3" ht="12" customHeight="1">
      <c r="A937" s="139"/>
      <c r="B937" s="140"/>
      <c r="C937" s="140"/>
    </row>
    <row r="938" spans="1:3" ht="12" customHeight="1">
      <c r="A938" s="139"/>
      <c r="B938" s="140"/>
      <c r="C938" s="140"/>
    </row>
    <row r="939" spans="1:3" ht="12" customHeight="1">
      <c r="A939" s="139"/>
      <c r="B939" s="140"/>
      <c r="C939" s="140"/>
    </row>
    <row r="940" spans="1:3" ht="12" customHeight="1">
      <c r="A940" s="139"/>
      <c r="B940" s="140"/>
      <c r="C940" s="140"/>
    </row>
    <row r="941" spans="1:3" ht="12" customHeight="1">
      <c r="A941" s="139"/>
      <c r="B941" s="140"/>
      <c r="C941" s="140"/>
    </row>
    <row r="942" spans="1:3" ht="12" customHeight="1">
      <c r="A942" s="139"/>
      <c r="B942" s="140"/>
      <c r="C942" s="140"/>
    </row>
    <row r="943" spans="1:3" ht="12" customHeight="1">
      <c r="A943" s="139"/>
      <c r="B943" s="140"/>
      <c r="C943" s="140"/>
    </row>
    <row r="944" spans="1:3" ht="12" customHeight="1">
      <c r="A944" s="139"/>
      <c r="B944" s="140"/>
      <c r="C944" s="140"/>
    </row>
    <row r="945" spans="1:3" ht="12" customHeight="1">
      <c r="A945" s="139"/>
      <c r="B945" s="140"/>
      <c r="C945" s="140"/>
    </row>
    <row r="946" spans="1:3" ht="12" customHeight="1">
      <c r="A946" s="139"/>
      <c r="B946" s="140"/>
      <c r="C946" s="140"/>
    </row>
    <row r="947" spans="1:3" ht="12" customHeight="1">
      <c r="A947" s="139"/>
      <c r="B947" s="140"/>
      <c r="C947" s="140"/>
    </row>
    <row r="948" spans="1:3" ht="12" customHeight="1">
      <c r="A948" s="139"/>
      <c r="B948" s="140"/>
      <c r="C948" s="140"/>
    </row>
    <row r="949" spans="1:3" ht="12" customHeight="1">
      <c r="A949" s="139"/>
      <c r="B949" s="140"/>
      <c r="C949" s="140"/>
    </row>
    <row r="950" spans="1:3" ht="12" customHeight="1">
      <c r="A950" s="139"/>
      <c r="B950" s="140"/>
      <c r="C950" s="140"/>
    </row>
    <row r="951" spans="1:3" ht="12" customHeight="1">
      <c r="A951" s="139"/>
      <c r="B951" s="140"/>
      <c r="C951" s="140"/>
    </row>
    <row r="952" spans="1:3" ht="12" customHeight="1">
      <c r="A952" s="139"/>
      <c r="B952" s="140"/>
      <c r="C952" s="140"/>
    </row>
    <row r="953" spans="1:3" ht="12" customHeight="1">
      <c r="A953" s="139"/>
      <c r="B953" s="140"/>
      <c r="C953" s="140"/>
    </row>
    <row r="954" spans="1:3" ht="12" customHeight="1">
      <c r="A954" s="139"/>
      <c r="B954" s="140"/>
      <c r="C954" s="140"/>
    </row>
    <row r="955" spans="1:3" ht="12" customHeight="1">
      <c r="A955" s="139"/>
      <c r="B955" s="140"/>
      <c r="C955" s="140"/>
    </row>
    <row r="956" spans="1:3" ht="12" customHeight="1">
      <c r="A956" s="139"/>
      <c r="B956" s="140"/>
      <c r="C956" s="140"/>
    </row>
    <row r="957" spans="1:3" ht="12" customHeight="1">
      <c r="A957" s="139"/>
      <c r="B957" s="140"/>
      <c r="C957" s="140"/>
    </row>
    <row r="958" spans="1:3" ht="12" customHeight="1">
      <c r="A958" s="139"/>
      <c r="B958" s="140"/>
      <c r="C958" s="140"/>
    </row>
    <row r="959" spans="1:3" ht="12" customHeight="1">
      <c r="A959" s="139"/>
      <c r="B959" s="140"/>
      <c r="C959" s="140"/>
    </row>
    <row r="960" spans="1:3" ht="12" customHeight="1">
      <c r="A960" s="139"/>
      <c r="B960" s="140"/>
      <c r="C960" s="140"/>
    </row>
    <row r="961" spans="1:3" ht="12" customHeight="1">
      <c r="A961" s="139"/>
      <c r="B961" s="140"/>
      <c r="C961" s="140"/>
    </row>
    <row r="962" spans="1:3" ht="12" customHeight="1">
      <c r="A962" s="139"/>
      <c r="B962" s="140"/>
      <c r="C962" s="140"/>
    </row>
    <row r="963" spans="1:3" ht="12" customHeight="1">
      <c r="A963" s="139"/>
      <c r="B963" s="140"/>
      <c r="C963" s="140"/>
    </row>
    <row r="964" spans="1:3" ht="12" customHeight="1">
      <c r="A964" s="139"/>
      <c r="B964" s="140"/>
      <c r="C964" s="140"/>
    </row>
    <row r="965" spans="1:3" ht="12" customHeight="1">
      <c r="A965" s="139"/>
      <c r="B965" s="140"/>
      <c r="C965" s="140"/>
    </row>
    <row r="966" spans="1:3" ht="12" customHeight="1">
      <c r="A966" s="139"/>
      <c r="B966" s="140"/>
      <c r="C966" s="140"/>
    </row>
    <row r="967" spans="1:3" ht="12" customHeight="1">
      <c r="A967" s="139"/>
      <c r="B967" s="140"/>
      <c r="C967" s="140"/>
    </row>
    <row r="968" spans="1:3" ht="12" customHeight="1">
      <c r="A968" s="139"/>
      <c r="B968" s="140"/>
      <c r="C968" s="140"/>
    </row>
    <row r="969" spans="1:3" ht="12" customHeight="1">
      <c r="A969" s="139"/>
      <c r="B969" s="140"/>
      <c r="C969" s="140"/>
    </row>
    <row r="970" spans="1:3" ht="12" customHeight="1">
      <c r="A970" s="139"/>
      <c r="B970" s="140"/>
      <c r="C970" s="140"/>
    </row>
    <row r="971" spans="1:3" ht="12" customHeight="1">
      <c r="A971" s="139"/>
      <c r="B971" s="140"/>
      <c r="C971" s="140"/>
    </row>
    <row r="972" spans="1:3" ht="12" customHeight="1">
      <c r="A972" s="139"/>
      <c r="B972" s="140"/>
      <c r="C972" s="140"/>
    </row>
    <row r="973" spans="1:3" ht="12" customHeight="1">
      <c r="A973" s="139"/>
      <c r="B973" s="140"/>
      <c r="C973" s="140"/>
    </row>
    <row r="974" spans="1:3" ht="12" customHeight="1">
      <c r="A974" s="139"/>
      <c r="B974" s="140"/>
      <c r="C974" s="140"/>
    </row>
    <row r="975" spans="1:3" ht="12" customHeight="1">
      <c r="A975" s="139"/>
      <c r="B975" s="140"/>
      <c r="C975" s="140"/>
    </row>
    <row r="976" spans="1:3" ht="12" customHeight="1">
      <c r="A976" s="139"/>
      <c r="B976" s="140"/>
      <c r="C976" s="140"/>
    </row>
    <row r="977" spans="1:3" ht="12" customHeight="1">
      <c r="A977" s="139"/>
      <c r="B977" s="140"/>
      <c r="C977" s="140"/>
    </row>
    <row r="978" spans="1:3" ht="12" customHeight="1">
      <c r="A978" s="139"/>
      <c r="B978" s="140"/>
      <c r="C978" s="140"/>
    </row>
    <row r="979" spans="1:3" ht="12" customHeight="1">
      <c r="A979" s="139"/>
      <c r="B979" s="140"/>
      <c r="C979" s="140"/>
    </row>
    <row r="980" spans="1:3" ht="12" customHeight="1">
      <c r="A980" s="139"/>
      <c r="B980" s="140"/>
      <c r="C980" s="140"/>
    </row>
    <row r="981" spans="1:3" ht="12" customHeight="1">
      <c r="A981" s="139"/>
      <c r="B981" s="140"/>
      <c r="C981" s="140"/>
    </row>
    <row r="982" spans="1:3" ht="12" customHeight="1">
      <c r="A982" s="139"/>
      <c r="B982" s="140"/>
      <c r="C982" s="140"/>
    </row>
    <row r="983" spans="1:3" ht="12" customHeight="1">
      <c r="A983" s="139"/>
      <c r="B983" s="140"/>
      <c r="C983" s="140"/>
    </row>
    <row r="984" spans="1:3" ht="12" customHeight="1">
      <c r="A984" s="139"/>
      <c r="B984" s="140"/>
      <c r="C984" s="140"/>
    </row>
    <row r="985" spans="1:3" ht="12" customHeight="1">
      <c r="A985" s="139"/>
      <c r="B985" s="140"/>
      <c r="C985" s="140"/>
    </row>
    <row r="986" spans="1:3" ht="12" customHeight="1">
      <c r="A986" s="139"/>
      <c r="B986" s="140"/>
      <c r="C986" s="140"/>
    </row>
    <row r="987" spans="1:3" ht="12" customHeight="1">
      <c r="A987" s="139"/>
      <c r="B987" s="140"/>
      <c r="C987" s="140"/>
    </row>
    <row r="988" spans="1:3" ht="12" customHeight="1">
      <c r="A988" s="139"/>
      <c r="B988" s="140"/>
      <c r="C988" s="140"/>
    </row>
    <row r="989" spans="1:3" ht="12" customHeight="1">
      <c r="A989" s="139"/>
      <c r="B989" s="140"/>
      <c r="C989" s="140"/>
    </row>
    <row r="990" spans="1:3" ht="12" customHeight="1">
      <c r="A990" s="139"/>
      <c r="B990" s="140"/>
      <c r="C990" s="140"/>
    </row>
    <row r="991" spans="1:3" ht="12" customHeight="1">
      <c r="A991" s="139"/>
      <c r="B991" s="140"/>
      <c r="C991" s="140"/>
    </row>
    <row r="992" spans="1:3" ht="12" customHeight="1">
      <c r="A992" s="139"/>
      <c r="B992" s="140"/>
      <c r="C992" s="140"/>
    </row>
    <row r="993" spans="1:3" ht="12" customHeight="1">
      <c r="A993" s="139"/>
      <c r="B993" s="140"/>
      <c r="C993" s="140"/>
    </row>
    <row r="994" spans="1:3" ht="12" customHeight="1">
      <c r="A994" s="139"/>
      <c r="B994" s="140"/>
      <c r="C994" s="140"/>
    </row>
    <row r="995" spans="1:3" ht="12" customHeight="1">
      <c r="A995" s="139"/>
      <c r="B995" s="140"/>
      <c r="C995" s="140"/>
    </row>
    <row r="996" spans="1:3" ht="12" customHeight="1">
      <c r="A996" s="139"/>
      <c r="B996" s="140"/>
      <c r="C996" s="140"/>
    </row>
    <row r="997" spans="1:3" ht="12" customHeight="1">
      <c r="A997" s="139"/>
      <c r="B997" s="140"/>
      <c r="C997" s="140"/>
    </row>
    <row r="998" spans="1:3" ht="12" customHeight="1">
      <c r="A998" s="139"/>
      <c r="B998" s="140"/>
      <c r="C998" s="140"/>
    </row>
    <row r="999" spans="1:3" ht="12" customHeight="1">
      <c r="A999" s="139"/>
      <c r="B999" s="140"/>
      <c r="C999" s="140"/>
    </row>
    <row r="1000" spans="1:3" ht="12" customHeight="1">
      <c r="A1000" s="139"/>
      <c r="B1000" s="140"/>
      <c r="C1000" s="140"/>
    </row>
    <row r="1001" spans="1:3" ht="12" customHeight="1">
      <c r="A1001" s="139"/>
      <c r="B1001" s="140"/>
      <c r="C1001" s="140"/>
    </row>
    <row r="1002" spans="1:3" ht="12" customHeight="1">
      <c r="A1002" s="139"/>
      <c r="B1002" s="140"/>
      <c r="C1002" s="140"/>
    </row>
    <row r="1003" spans="1:3" ht="12" customHeight="1">
      <c r="A1003" s="139"/>
      <c r="B1003" s="140"/>
      <c r="C1003" s="140"/>
    </row>
    <row r="1004" spans="1:3" ht="12" customHeight="1">
      <c r="A1004" s="139"/>
      <c r="B1004" s="140"/>
      <c r="C1004" s="140"/>
    </row>
    <row r="1005" spans="1:3" ht="12" customHeight="1">
      <c r="A1005" s="139"/>
      <c r="B1005" s="140"/>
      <c r="C1005" s="140"/>
    </row>
    <row r="1006" spans="1:3" ht="12" customHeight="1">
      <c r="A1006" s="139"/>
      <c r="B1006" s="140"/>
      <c r="C1006" s="140"/>
    </row>
    <row r="1007" spans="1:3" ht="12" customHeight="1">
      <c r="A1007" s="139"/>
      <c r="B1007" s="140"/>
      <c r="C1007" s="140"/>
    </row>
    <row r="1008" spans="1:3" ht="12" customHeight="1">
      <c r="A1008" s="139"/>
      <c r="B1008" s="140"/>
      <c r="C1008" s="140"/>
    </row>
    <row r="1009" spans="1:3" ht="12" customHeight="1">
      <c r="A1009" s="139"/>
      <c r="B1009" s="140"/>
      <c r="C1009" s="140"/>
    </row>
    <row r="1010" spans="1:3" ht="12" customHeight="1">
      <c r="A1010" s="139"/>
      <c r="B1010" s="140"/>
      <c r="C1010" s="140"/>
    </row>
    <row r="1011" spans="1:3" ht="12" customHeight="1">
      <c r="A1011" s="139"/>
      <c r="B1011" s="140"/>
      <c r="C1011" s="140"/>
    </row>
    <row r="1012" spans="1:3" ht="12" customHeight="1">
      <c r="A1012" s="139"/>
      <c r="B1012" s="140"/>
      <c r="C1012" s="140"/>
    </row>
    <row r="1013" spans="1:3" ht="12" customHeight="1">
      <c r="A1013" s="139"/>
      <c r="B1013" s="140"/>
      <c r="C1013" s="140"/>
    </row>
    <row r="1014" spans="1:3" ht="12" customHeight="1">
      <c r="A1014" s="139"/>
      <c r="B1014" s="140"/>
      <c r="C1014" s="140"/>
    </row>
    <row r="1015" spans="1:3" ht="12" customHeight="1">
      <c r="A1015" s="139"/>
      <c r="B1015" s="140"/>
      <c r="C1015" s="140"/>
    </row>
    <row r="1016" spans="1:3" ht="12" customHeight="1">
      <c r="A1016" s="139"/>
      <c r="B1016" s="140"/>
      <c r="C1016" s="140"/>
    </row>
    <row r="1017" spans="1:3" ht="12" customHeight="1">
      <c r="A1017" s="139"/>
      <c r="B1017" s="140"/>
      <c r="C1017" s="140"/>
    </row>
    <row r="1018" spans="1:3" ht="12" customHeight="1">
      <c r="A1018" s="139"/>
      <c r="B1018" s="140"/>
      <c r="C1018" s="140"/>
    </row>
    <row r="1019" spans="1:3" ht="12" customHeight="1">
      <c r="A1019" s="139"/>
      <c r="B1019" s="140"/>
      <c r="C1019" s="140"/>
    </row>
    <row r="1020" spans="1:3" ht="12" customHeight="1">
      <c r="A1020" s="139"/>
      <c r="B1020" s="140"/>
      <c r="C1020" s="140"/>
    </row>
    <row r="1021" spans="1:3" ht="12" customHeight="1">
      <c r="A1021" s="139"/>
      <c r="B1021" s="140"/>
      <c r="C1021" s="140"/>
    </row>
    <row r="1022" spans="1:3" ht="12" customHeight="1">
      <c r="A1022" s="139"/>
      <c r="B1022" s="140"/>
      <c r="C1022" s="140"/>
    </row>
    <row r="1023" spans="1:3" ht="12" customHeight="1">
      <c r="A1023" s="139"/>
      <c r="B1023" s="140"/>
      <c r="C1023" s="140"/>
    </row>
    <row r="1024" spans="1:3" ht="12" customHeight="1">
      <c r="A1024" s="139"/>
      <c r="B1024" s="140"/>
      <c r="C1024" s="140"/>
    </row>
    <row r="1025" spans="1:3" ht="12" customHeight="1">
      <c r="A1025" s="139"/>
      <c r="B1025" s="140"/>
      <c r="C1025" s="140"/>
    </row>
    <row r="1026" spans="1:3" ht="12" customHeight="1">
      <c r="A1026" s="139"/>
      <c r="B1026" s="140"/>
      <c r="C1026" s="140"/>
    </row>
    <row r="1027" spans="1:3" ht="12" customHeight="1">
      <c r="A1027" s="139"/>
      <c r="B1027" s="140"/>
      <c r="C1027" s="140"/>
    </row>
    <row r="1028" spans="1:3" ht="12" customHeight="1">
      <c r="A1028" s="139"/>
      <c r="B1028" s="140"/>
      <c r="C1028" s="140"/>
    </row>
    <row r="1029" spans="1:3" ht="12" customHeight="1">
      <c r="A1029" s="139"/>
      <c r="B1029" s="140"/>
      <c r="C1029" s="140"/>
    </row>
    <row r="1030" spans="1:3" ht="12" customHeight="1">
      <c r="A1030" s="139"/>
      <c r="B1030" s="140"/>
      <c r="C1030" s="140"/>
    </row>
    <row r="1031" spans="1:3" ht="12" customHeight="1">
      <c r="A1031" s="139"/>
      <c r="B1031" s="140"/>
      <c r="C1031" s="140"/>
    </row>
    <row r="1032" spans="1:3" ht="12" customHeight="1">
      <c r="A1032" s="139"/>
      <c r="B1032" s="140"/>
      <c r="C1032" s="140"/>
    </row>
    <row r="1033" spans="1:3" ht="12" customHeight="1">
      <c r="A1033" s="139"/>
      <c r="B1033" s="140"/>
      <c r="C1033" s="140"/>
    </row>
    <row r="1034" spans="1:3" ht="12" customHeight="1">
      <c r="A1034" s="139"/>
      <c r="B1034" s="140"/>
      <c r="C1034" s="140"/>
    </row>
    <row r="1035" spans="1:3" ht="12" customHeight="1">
      <c r="A1035" s="139"/>
      <c r="B1035" s="140"/>
      <c r="C1035" s="140"/>
    </row>
    <row r="1036" spans="1:3" ht="12" customHeight="1">
      <c r="A1036" s="139"/>
      <c r="B1036" s="140"/>
      <c r="C1036" s="140"/>
    </row>
    <row r="1037" spans="1:3" ht="12" customHeight="1">
      <c r="A1037" s="139"/>
      <c r="B1037" s="140"/>
      <c r="C1037" s="140"/>
    </row>
    <row r="1038" spans="1:3" ht="12" customHeight="1">
      <c r="A1038" s="139"/>
      <c r="B1038" s="140"/>
      <c r="C1038" s="140"/>
    </row>
    <row r="1039" spans="1:3" ht="12" customHeight="1">
      <c r="A1039" s="139"/>
      <c r="B1039" s="140"/>
      <c r="C1039" s="140"/>
    </row>
    <row r="1040" spans="1:3" ht="12" customHeight="1">
      <c r="A1040" s="139"/>
      <c r="B1040" s="140"/>
      <c r="C1040" s="140"/>
    </row>
    <row r="1041" spans="1:3" ht="12" customHeight="1">
      <c r="A1041" s="139"/>
      <c r="B1041" s="140"/>
      <c r="C1041" s="140"/>
    </row>
    <row r="1042" spans="1:3" ht="12" customHeight="1">
      <c r="A1042" s="139"/>
      <c r="B1042" s="140"/>
      <c r="C1042" s="140"/>
    </row>
    <row r="1043" spans="1:3" ht="12" customHeight="1">
      <c r="A1043" s="139"/>
      <c r="B1043" s="140"/>
      <c r="C1043" s="140"/>
    </row>
    <row r="1044" spans="1:3" ht="12" customHeight="1">
      <c r="A1044" s="139"/>
      <c r="B1044" s="140"/>
      <c r="C1044" s="140"/>
    </row>
    <row r="1045" spans="1:3" ht="12" customHeight="1">
      <c r="A1045" s="139"/>
      <c r="B1045" s="140"/>
      <c r="C1045" s="140"/>
    </row>
    <row r="1046" spans="1:3" ht="12" customHeight="1">
      <c r="A1046" s="139"/>
      <c r="B1046" s="140"/>
      <c r="C1046" s="140"/>
    </row>
    <row r="1047" spans="1:3" ht="12" customHeight="1">
      <c r="A1047" s="139"/>
      <c r="B1047" s="140"/>
      <c r="C1047" s="140"/>
    </row>
    <row r="1048" spans="1:3" ht="12" customHeight="1">
      <c r="A1048" s="139"/>
      <c r="B1048" s="140"/>
      <c r="C1048" s="140"/>
    </row>
    <row r="1049" spans="1:3" ht="12" customHeight="1">
      <c r="A1049" s="139"/>
      <c r="B1049" s="140"/>
      <c r="C1049" s="140"/>
    </row>
    <row r="1050" spans="1:3" ht="12" customHeight="1">
      <c r="A1050" s="139"/>
      <c r="B1050" s="140"/>
      <c r="C1050" s="140"/>
    </row>
    <row r="1051" spans="1:3" ht="12" customHeight="1">
      <c r="A1051" s="139"/>
      <c r="B1051" s="140"/>
      <c r="C1051" s="140"/>
    </row>
    <row r="1052" spans="1:3" ht="12" customHeight="1">
      <c r="A1052" s="139"/>
      <c r="B1052" s="140"/>
      <c r="C1052" s="140"/>
    </row>
    <row r="1053" spans="1:3" ht="12" customHeight="1">
      <c r="A1053" s="139"/>
      <c r="B1053" s="140"/>
      <c r="C1053" s="140"/>
    </row>
    <row r="1054" spans="1:3" ht="12" customHeight="1">
      <c r="A1054" s="139"/>
      <c r="B1054" s="140"/>
      <c r="C1054" s="140"/>
    </row>
    <row r="1055" spans="1:3" ht="12" customHeight="1">
      <c r="A1055" s="139"/>
      <c r="B1055" s="140"/>
      <c r="C1055" s="140"/>
    </row>
    <row r="1056" spans="1:3" ht="12" customHeight="1">
      <c r="A1056" s="139"/>
      <c r="B1056" s="140"/>
      <c r="C1056" s="140"/>
    </row>
    <row r="1057" spans="1:3" ht="12" customHeight="1">
      <c r="A1057" s="139"/>
      <c r="B1057" s="140"/>
      <c r="C1057" s="140"/>
    </row>
    <row r="1058" spans="1:3" ht="12" customHeight="1">
      <c r="A1058" s="139"/>
      <c r="B1058" s="140"/>
      <c r="C1058" s="140"/>
    </row>
    <row r="1059" spans="1:3" ht="12" customHeight="1">
      <c r="A1059" s="139"/>
      <c r="B1059" s="140"/>
      <c r="C1059" s="140"/>
    </row>
    <row r="1060" spans="1:3" ht="12" customHeight="1">
      <c r="A1060" s="139"/>
      <c r="B1060" s="140"/>
      <c r="C1060" s="140"/>
    </row>
    <row r="1061" spans="1:3" ht="12" customHeight="1">
      <c r="A1061" s="139"/>
      <c r="B1061" s="140"/>
      <c r="C1061" s="140"/>
    </row>
    <row r="1062" spans="1:3" ht="12" customHeight="1">
      <c r="A1062" s="139"/>
      <c r="B1062" s="140"/>
      <c r="C1062" s="140"/>
    </row>
    <row r="1063" spans="1:3" ht="12" customHeight="1">
      <c r="A1063" s="139"/>
      <c r="B1063" s="140"/>
      <c r="C1063" s="140"/>
    </row>
    <row r="1064" spans="1:3" ht="12" customHeight="1">
      <c r="A1064" s="139"/>
      <c r="B1064" s="140"/>
      <c r="C1064" s="140"/>
    </row>
    <row r="1065" spans="1:3" ht="12" customHeight="1">
      <c r="A1065" s="139"/>
      <c r="B1065" s="140"/>
      <c r="C1065" s="140"/>
    </row>
    <row r="1066" spans="1:3" ht="12" customHeight="1">
      <c r="A1066" s="139"/>
      <c r="B1066" s="140"/>
      <c r="C1066" s="140"/>
    </row>
    <row r="1067" spans="1:3" ht="12" customHeight="1">
      <c r="A1067" s="139"/>
      <c r="B1067" s="140"/>
      <c r="C1067" s="140"/>
    </row>
    <row r="1068" spans="1:3" ht="12" customHeight="1">
      <c r="A1068" s="139"/>
      <c r="B1068" s="140"/>
      <c r="C1068" s="140"/>
    </row>
    <row r="1069" spans="1:3" ht="12" customHeight="1">
      <c r="A1069" s="139"/>
      <c r="B1069" s="140"/>
      <c r="C1069" s="140"/>
    </row>
    <row r="1070" spans="1:3" ht="12" customHeight="1">
      <c r="A1070" s="139"/>
      <c r="B1070" s="140"/>
      <c r="C1070" s="140"/>
    </row>
    <row r="1071" spans="1:3" ht="12" customHeight="1">
      <c r="A1071" s="139"/>
      <c r="B1071" s="140"/>
      <c r="C1071" s="140"/>
    </row>
    <row r="1072" spans="1:3" ht="12" customHeight="1">
      <c r="A1072" s="139"/>
      <c r="B1072" s="140"/>
      <c r="C1072" s="140"/>
    </row>
    <row r="1073" spans="1:3" ht="12" customHeight="1">
      <c r="A1073" s="139"/>
      <c r="B1073" s="140"/>
      <c r="C1073" s="140"/>
    </row>
    <row r="1074" spans="1:3" ht="12" customHeight="1">
      <c r="A1074" s="139"/>
      <c r="B1074" s="140"/>
      <c r="C1074" s="140"/>
    </row>
    <row r="1075" spans="1:3" ht="12" customHeight="1">
      <c r="A1075" s="139"/>
      <c r="B1075" s="140"/>
      <c r="C1075" s="140"/>
    </row>
    <row r="1076" spans="1:3" ht="12" customHeight="1">
      <c r="A1076" s="139"/>
      <c r="B1076" s="140"/>
      <c r="C1076" s="140"/>
    </row>
    <row r="1077" spans="1:3" ht="12" customHeight="1">
      <c r="A1077" s="139"/>
      <c r="B1077" s="140"/>
      <c r="C1077" s="140"/>
    </row>
    <row r="1078" spans="1:3" ht="12" customHeight="1">
      <c r="A1078" s="139"/>
      <c r="B1078" s="140"/>
      <c r="C1078" s="140"/>
    </row>
    <row r="1079" spans="1:3" ht="12" customHeight="1">
      <c r="A1079" s="139"/>
      <c r="B1079" s="140"/>
      <c r="C1079" s="140"/>
    </row>
    <row r="1080" spans="1:3" ht="12" customHeight="1">
      <c r="A1080" s="139"/>
      <c r="B1080" s="140"/>
      <c r="C1080" s="140"/>
    </row>
    <row r="1081" spans="1:3" ht="12" customHeight="1">
      <c r="A1081" s="139"/>
      <c r="B1081" s="140"/>
      <c r="C1081" s="140"/>
    </row>
    <row r="1082" spans="1:3" ht="12" customHeight="1">
      <c r="A1082" s="139"/>
      <c r="B1082" s="140"/>
      <c r="C1082" s="140"/>
    </row>
    <row r="1083" spans="1:3" ht="12" customHeight="1">
      <c r="A1083" s="139"/>
      <c r="B1083" s="140"/>
      <c r="C1083" s="140"/>
    </row>
    <row r="1084" spans="1:3" ht="12" customHeight="1">
      <c r="A1084" s="139"/>
      <c r="B1084" s="140"/>
      <c r="C1084" s="140"/>
    </row>
    <row r="1085" spans="1:3" ht="12" customHeight="1">
      <c r="A1085" s="139"/>
      <c r="B1085" s="140"/>
      <c r="C1085" s="140"/>
    </row>
    <row r="1086" spans="1:3" ht="12" customHeight="1">
      <c r="A1086" s="139"/>
      <c r="B1086" s="140"/>
      <c r="C1086" s="140"/>
    </row>
    <row r="1087" spans="1:3" ht="12" customHeight="1">
      <c r="A1087" s="139"/>
      <c r="B1087" s="140"/>
      <c r="C1087" s="140"/>
    </row>
    <row r="1088" spans="1:3" ht="12" customHeight="1">
      <c r="A1088" s="139"/>
      <c r="B1088" s="140"/>
      <c r="C1088" s="140"/>
    </row>
    <row r="1089" spans="1:3" ht="12" customHeight="1">
      <c r="A1089" s="139"/>
      <c r="B1089" s="140"/>
      <c r="C1089" s="140"/>
    </row>
    <row r="1090" spans="1:3" ht="12" customHeight="1">
      <c r="A1090" s="139"/>
      <c r="B1090" s="140"/>
      <c r="C1090" s="140"/>
    </row>
    <row r="1091" spans="1:3" ht="12" customHeight="1">
      <c r="A1091" s="139"/>
      <c r="B1091" s="140"/>
      <c r="C1091" s="140"/>
    </row>
    <row r="1092" spans="1:3" ht="12" customHeight="1">
      <c r="A1092" s="139"/>
      <c r="B1092" s="140"/>
      <c r="C1092" s="140"/>
    </row>
    <row r="1093" spans="1:3" ht="12" customHeight="1">
      <c r="A1093" s="139"/>
      <c r="B1093" s="140"/>
      <c r="C1093" s="140"/>
    </row>
    <row r="1094" spans="1:3" ht="12" customHeight="1">
      <c r="A1094" s="139"/>
      <c r="B1094" s="140"/>
      <c r="C1094" s="140"/>
    </row>
    <row r="1095" spans="1:3" ht="12" customHeight="1">
      <c r="A1095" s="139"/>
      <c r="B1095" s="140"/>
      <c r="C1095" s="140"/>
    </row>
    <row r="1096" spans="1:3" ht="12" customHeight="1">
      <c r="A1096" s="139"/>
      <c r="B1096" s="140"/>
      <c r="C1096" s="140"/>
    </row>
    <row r="1097" spans="1:3" ht="12" customHeight="1">
      <c r="A1097" s="139"/>
      <c r="B1097" s="140"/>
      <c r="C1097" s="140"/>
    </row>
    <row r="1098" spans="1:3" ht="12" customHeight="1">
      <c r="A1098" s="139"/>
      <c r="B1098" s="140"/>
      <c r="C1098" s="140"/>
    </row>
    <row r="1099" spans="1:3" ht="12" customHeight="1">
      <c r="A1099" s="139"/>
      <c r="B1099" s="140"/>
      <c r="C1099" s="140"/>
    </row>
    <row r="1100" spans="1:3" ht="12" customHeight="1">
      <c r="A1100" s="139"/>
      <c r="B1100" s="140"/>
      <c r="C1100" s="140"/>
    </row>
    <row r="1101" spans="1:3" ht="12" customHeight="1">
      <c r="A1101" s="139"/>
      <c r="B1101" s="140"/>
      <c r="C1101" s="140"/>
    </row>
    <row r="1102" spans="1:3" ht="12" customHeight="1">
      <c r="A1102" s="139"/>
      <c r="B1102" s="140"/>
      <c r="C1102" s="140"/>
    </row>
    <row r="1103" spans="1:3" ht="12" customHeight="1">
      <c r="A1103" s="139"/>
      <c r="B1103" s="140"/>
      <c r="C1103" s="140"/>
    </row>
    <row r="1104" spans="1:3" ht="12" customHeight="1">
      <c r="A1104" s="139"/>
      <c r="B1104" s="140"/>
      <c r="C1104" s="140"/>
    </row>
    <row r="1105" spans="1:3" ht="12" customHeight="1">
      <c r="A1105" s="139"/>
      <c r="B1105" s="140"/>
      <c r="C1105" s="140"/>
    </row>
    <row r="1106" spans="1:3" ht="12" customHeight="1">
      <c r="A1106" s="139"/>
      <c r="B1106" s="140"/>
      <c r="C1106" s="140"/>
    </row>
    <row r="1107" spans="1:3" ht="12" customHeight="1">
      <c r="A1107" s="139"/>
      <c r="B1107" s="140"/>
      <c r="C1107" s="140"/>
    </row>
    <row r="1108" spans="1:3" ht="12" customHeight="1">
      <c r="A1108" s="139"/>
      <c r="B1108" s="140"/>
      <c r="C1108" s="140"/>
    </row>
    <row r="1109" spans="1:3" ht="12" customHeight="1">
      <c r="A1109" s="139"/>
      <c r="B1109" s="140"/>
      <c r="C1109" s="140"/>
    </row>
    <row r="1110" spans="1:3" ht="12" customHeight="1">
      <c r="A1110" s="139"/>
      <c r="B1110" s="140"/>
      <c r="C1110" s="140"/>
    </row>
    <row r="1111" spans="1:3" ht="12" customHeight="1">
      <c r="A1111" s="139"/>
      <c r="B1111" s="140"/>
      <c r="C1111" s="140"/>
    </row>
    <row r="1112" spans="1:3" ht="12" customHeight="1">
      <c r="A1112" s="139"/>
      <c r="B1112" s="140"/>
      <c r="C1112" s="140"/>
    </row>
    <row r="1113" spans="1:3" ht="12" customHeight="1">
      <c r="A1113" s="139"/>
      <c r="B1113" s="140"/>
      <c r="C1113" s="140"/>
    </row>
    <row r="1114" spans="1:3" ht="12" customHeight="1">
      <c r="A1114" s="139"/>
      <c r="B1114" s="140"/>
      <c r="C1114" s="140"/>
    </row>
    <row r="1115" spans="1:3" ht="12" customHeight="1">
      <c r="A1115" s="139"/>
      <c r="B1115" s="140"/>
      <c r="C1115" s="140"/>
    </row>
    <row r="1116" spans="1:3" ht="12" customHeight="1">
      <c r="A1116" s="139"/>
      <c r="B1116" s="140"/>
      <c r="C1116" s="140"/>
    </row>
    <row r="1117" spans="1:3" ht="12" customHeight="1">
      <c r="A1117" s="139"/>
      <c r="B1117" s="140"/>
      <c r="C1117" s="140"/>
    </row>
    <row r="1118" spans="1:3" ht="12" customHeight="1">
      <c r="A1118" s="139"/>
      <c r="B1118" s="140"/>
      <c r="C1118" s="140"/>
    </row>
    <row r="1119" spans="1:3" ht="12" customHeight="1">
      <c r="A1119" s="139"/>
      <c r="B1119" s="140"/>
      <c r="C1119" s="140"/>
    </row>
    <row r="1120" spans="1:3" ht="12" customHeight="1">
      <c r="A1120" s="139"/>
      <c r="B1120" s="140"/>
      <c r="C1120" s="140"/>
    </row>
    <row r="1121" spans="1:3" ht="12" customHeight="1">
      <c r="A1121" s="139"/>
      <c r="B1121" s="140"/>
      <c r="C1121" s="140"/>
    </row>
    <row r="1122" spans="1:3" ht="12" customHeight="1">
      <c r="A1122" s="139"/>
      <c r="B1122" s="140"/>
      <c r="C1122" s="140"/>
    </row>
    <row r="1123" spans="1:3" ht="12" customHeight="1">
      <c r="A1123" s="139"/>
      <c r="B1123" s="140"/>
      <c r="C1123" s="140"/>
    </row>
    <row r="1124" spans="1:3" ht="12" customHeight="1">
      <c r="A1124" s="139"/>
      <c r="B1124" s="140"/>
      <c r="C1124" s="140"/>
    </row>
    <row r="1125" spans="1:3" ht="12" customHeight="1">
      <c r="A1125" s="139"/>
      <c r="B1125" s="140"/>
      <c r="C1125" s="140"/>
    </row>
    <row r="1126" spans="1:3" ht="12" customHeight="1">
      <c r="A1126" s="139"/>
      <c r="B1126" s="140"/>
      <c r="C1126" s="140"/>
    </row>
    <row r="1127" spans="1:3" ht="12" customHeight="1">
      <c r="A1127" s="139"/>
      <c r="B1127" s="140"/>
      <c r="C1127" s="140"/>
    </row>
    <row r="1128" spans="1:3" ht="12" customHeight="1">
      <c r="A1128" s="139"/>
      <c r="B1128" s="140"/>
      <c r="C1128" s="140"/>
    </row>
    <row r="1129" spans="1:3" ht="12" customHeight="1">
      <c r="A1129" s="139"/>
      <c r="B1129" s="140"/>
      <c r="C1129" s="140"/>
    </row>
    <row r="1130" spans="1:3" ht="12" customHeight="1">
      <c r="A1130" s="139"/>
      <c r="B1130" s="140"/>
      <c r="C1130" s="140"/>
    </row>
    <row r="1131" spans="1:3" ht="12" customHeight="1">
      <c r="A1131" s="139"/>
      <c r="B1131" s="140"/>
      <c r="C1131" s="140"/>
    </row>
    <row r="1132" spans="1:3" ht="12" customHeight="1">
      <c r="A1132" s="139"/>
      <c r="B1132" s="140"/>
      <c r="C1132" s="140"/>
    </row>
    <row r="1133" spans="1:3" ht="12" customHeight="1">
      <c r="A1133" s="139"/>
      <c r="B1133" s="140"/>
      <c r="C1133" s="140"/>
    </row>
    <row r="1134" spans="1:3" ht="12" customHeight="1">
      <c r="A1134" s="139"/>
      <c r="B1134" s="140"/>
      <c r="C1134" s="140"/>
    </row>
    <row r="1135" spans="1:3" ht="12" customHeight="1">
      <c r="A1135" s="139"/>
      <c r="B1135" s="140"/>
      <c r="C1135" s="140"/>
    </row>
    <row r="1136" spans="1:3" ht="12" customHeight="1">
      <c r="A1136" s="139"/>
      <c r="B1136" s="140"/>
      <c r="C1136" s="140"/>
    </row>
    <row r="1137" spans="1:3" ht="12" customHeight="1">
      <c r="A1137" s="139"/>
      <c r="B1137" s="140"/>
      <c r="C1137" s="140"/>
    </row>
    <row r="1138" spans="1:3" ht="12" customHeight="1">
      <c r="A1138" s="139"/>
      <c r="B1138" s="140"/>
      <c r="C1138" s="140"/>
    </row>
    <row r="1139" spans="1:3" ht="12" customHeight="1">
      <c r="A1139" s="139"/>
      <c r="B1139" s="140"/>
      <c r="C1139" s="140"/>
    </row>
    <row r="1140" spans="1:3" ht="12" customHeight="1">
      <c r="A1140" s="139"/>
      <c r="B1140" s="140"/>
      <c r="C1140" s="140"/>
    </row>
    <row r="1141" spans="1:3" ht="12" customHeight="1">
      <c r="A1141" s="139"/>
      <c r="B1141" s="140"/>
      <c r="C1141" s="140"/>
    </row>
    <row r="1142" spans="1:3" ht="12" customHeight="1">
      <c r="A1142" s="139"/>
      <c r="B1142" s="140"/>
      <c r="C1142" s="140"/>
    </row>
    <row r="1143" spans="1:3" ht="12" customHeight="1">
      <c r="A1143" s="139"/>
      <c r="B1143" s="140"/>
      <c r="C1143" s="140"/>
    </row>
    <row r="1144" spans="1:3" ht="12" customHeight="1">
      <c r="A1144" s="139"/>
      <c r="B1144" s="140"/>
      <c r="C1144" s="140"/>
    </row>
    <row r="1145" spans="1:3" ht="12" customHeight="1">
      <c r="A1145" s="139"/>
      <c r="B1145" s="140"/>
      <c r="C1145" s="140"/>
    </row>
    <row r="1146" spans="1:3" ht="12" customHeight="1">
      <c r="A1146" s="139"/>
      <c r="B1146" s="140"/>
      <c r="C1146" s="140"/>
    </row>
    <row r="1147" spans="1:3" ht="12" customHeight="1">
      <c r="A1147" s="139"/>
      <c r="B1147" s="140"/>
      <c r="C1147" s="140"/>
    </row>
    <row r="1148" spans="1:3" ht="12" customHeight="1">
      <c r="A1148" s="139"/>
      <c r="B1148" s="140"/>
      <c r="C1148" s="140"/>
    </row>
    <row r="1149" spans="1:3" ht="12" customHeight="1">
      <c r="A1149" s="139"/>
      <c r="B1149" s="140"/>
      <c r="C1149" s="140"/>
    </row>
    <row r="1150" spans="1:3" ht="12" customHeight="1">
      <c r="A1150" s="139"/>
      <c r="B1150" s="140"/>
      <c r="C1150" s="140"/>
    </row>
    <row r="1151" spans="1:3" ht="12" customHeight="1">
      <c r="A1151" s="139"/>
      <c r="B1151" s="140"/>
      <c r="C1151" s="140"/>
    </row>
    <row r="1152" spans="1:3" ht="12" customHeight="1">
      <c r="A1152" s="139"/>
      <c r="B1152" s="140"/>
      <c r="C1152" s="140"/>
    </row>
    <row r="1153" spans="1:3" ht="12" customHeight="1">
      <c r="A1153" s="139"/>
      <c r="B1153" s="140"/>
      <c r="C1153" s="140"/>
    </row>
    <row r="1154" spans="1:3" ht="12" customHeight="1">
      <c r="A1154" s="139"/>
      <c r="B1154" s="140"/>
      <c r="C1154" s="140"/>
    </row>
    <row r="1155" spans="1:3" ht="12" customHeight="1">
      <c r="A1155" s="139"/>
      <c r="B1155" s="140"/>
      <c r="C1155" s="140"/>
    </row>
    <row r="1156" spans="1:3" ht="12" customHeight="1">
      <c r="A1156" s="139"/>
      <c r="B1156" s="140"/>
      <c r="C1156" s="140"/>
    </row>
    <row r="1157" spans="1:3" ht="12" customHeight="1">
      <c r="A1157" s="139"/>
      <c r="B1157" s="140"/>
      <c r="C1157" s="140"/>
    </row>
    <row r="1158" spans="1:3" ht="12" customHeight="1">
      <c r="A1158" s="139"/>
      <c r="B1158" s="140"/>
      <c r="C1158" s="140"/>
    </row>
    <row r="1159" spans="1:3" ht="12" customHeight="1">
      <c r="A1159" s="139"/>
      <c r="B1159" s="140"/>
      <c r="C1159" s="140"/>
    </row>
    <row r="1160" spans="1:3" ht="12" customHeight="1">
      <c r="A1160" s="139"/>
      <c r="B1160" s="140"/>
      <c r="C1160" s="140"/>
    </row>
    <row r="1161" spans="1:3" ht="12" customHeight="1">
      <c r="A1161" s="139"/>
      <c r="B1161" s="140"/>
      <c r="C1161" s="140"/>
    </row>
    <row r="1162" spans="1:3" ht="12" customHeight="1">
      <c r="A1162" s="139"/>
      <c r="B1162" s="140"/>
      <c r="C1162" s="140"/>
    </row>
    <row r="1163" spans="1:3" ht="12" customHeight="1">
      <c r="A1163" s="139"/>
      <c r="B1163" s="140"/>
      <c r="C1163" s="140"/>
    </row>
    <row r="1164" spans="1:3" ht="12" customHeight="1">
      <c r="A1164" s="139"/>
      <c r="B1164" s="140"/>
      <c r="C1164" s="140"/>
    </row>
    <row r="1165" spans="1:3" ht="12" customHeight="1">
      <c r="A1165" s="139"/>
      <c r="B1165" s="140"/>
      <c r="C1165" s="140"/>
    </row>
    <row r="1166" spans="1:3" ht="12" customHeight="1">
      <c r="A1166" s="139"/>
      <c r="B1166" s="140"/>
      <c r="C1166" s="140"/>
    </row>
    <row r="1167" spans="1:3" ht="12" customHeight="1">
      <c r="A1167" s="139"/>
      <c r="B1167" s="140"/>
      <c r="C1167" s="140"/>
    </row>
    <row r="1168" spans="1:3" ht="12" customHeight="1">
      <c r="A1168" s="139"/>
      <c r="B1168" s="140"/>
      <c r="C1168" s="140"/>
    </row>
    <row r="1169" spans="1:3" ht="12" customHeight="1">
      <c r="A1169" s="139"/>
      <c r="B1169" s="140"/>
      <c r="C1169" s="140"/>
    </row>
    <row r="1170" spans="1:3" ht="12" customHeight="1">
      <c r="A1170" s="139"/>
      <c r="B1170" s="140"/>
      <c r="C1170" s="140"/>
    </row>
    <row r="1171" spans="1:3" ht="12" customHeight="1">
      <c r="A1171" s="139"/>
      <c r="B1171" s="140"/>
      <c r="C1171" s="140"/>
    </row>
    <row r="1172" spans="1:3" ht="12" customHeight="1">
      <c r="A1172" s="139"/>
      <c r="B1172" s="140"/>
      <c r="C1172" s="140"/>
    </row>
    <row r="1173" spans="1:3" ht="12" customHeight="1">
      <c r="A1173" s="139"/>
      <c r="B1173" s="140"/>
      <c r="C1173" s="140"/>
    </row>
    <row r="1174" spans="1:3" ht="12" customHeight="1">
      <c r="A1174" s="139"/>
      <c r="B1174" s="140"/>
      <c r="C1174" s="140"/>
    </row>
    <row r="1175" spans="1:3" ht="12" customHeight="1">
      <c r="A1175" s="139"/>
      <c r="B1175" s="140"/>
      <c r="C1175" s="140"/>
    </row>
    <row r="1176" spans="1:3" ht="12" customHeight="1">
      <c r="A1176" s="139"/>
      <c r="B1176" s="140"/>
      <c r="C1176" s="140"/>
    </row>
    <row r="1177" spans="1:3" ht="12" customHeight="1">
      <c r="A1177" s="139"/>
      <c r="B1177" s="140"/>
      <c r="C1177" s="140"/>
    </row>
    <row r="1178" spans="1:3" ht="12" customHeight="1">
      <c r="A1178" s="139"/>
      <c r="B1178" s="140"/>
      <c r="C1178" s="140"/>
    </row>
    <row r="1179" spans="1:3" ht="12" customHeight="1">
      <c r="A1179" s="139"/>
      <c r="B1179" s="140"/>
      <c r="C1179" s="140"/>
    </row>
    <row r="1180" spans="1:3" ht="12" customHeight="1">
      <c r="A1180" s="139"/>
      <c r="B1180" s="140"/>
      <c r="C1180" s="140"/>
    </row>
    <row r="1181" spans="1:3" ht="12" customHeight="1">
      <c r="A1181" s="139"/>
      <c r="B1181" s="140"/>
      <c r="C1181" s="140"/>
    </row>
    <row r="1182" spans="1:3" ht="12" customHeight="1">
      <c r="A1182" s="139"/>
      <c r="B1182" s="140"/>
      <c r="C1182" s="140"/>
    </row>
    <row r="1183" spans="1:3" ht="12" customHeight="1">
      <c r="A1183" s="139"/>
      <c r="B1183" s="140"/>
      <c r="C1183" s="140"/>
    </row>
    <row r="1184" spans="1:3" ht="12" customHeight="1">
      <c r="A1184" s="139"/>
      <c r="B1184" s="140"/>
      <c r="C1184" s="140"/>
    </row>
    <row r="1185" spans="1:3" ht="12" customHeight="1">
      <c r="A1185" s="139"/>
      <c r="B1185" s="140"/>
      <c r="C1185" s="140"/>
    </row>
    <row r="1186" spans="1:3" ht="12" customHeight="1">
      <c r="A1186" s="139"/>
      <c r="B1186" s="140"/>
      <c r="C1186" s="140"/>
    </row>
    <row r="1187" spans="1:3" ht="12" customHeight="1">
      <c r="A1187" s="139"/>
      <c r="B1187" s="140"/>
      <c r="C1187" s="140"/>
    </row>
    <row r="1188" spans="1:3" ht="12" customHeight="1">
      <c r="A1188" s="139"/>
      <c r="B1188" s="140"/>
      <c r="C1188" s="140"/>
    </row>
    <row r="1189" spans="1:3" ht="12" customHeight="1">
      <c r="A1189" s="139"/>
      <c r="B1189" s="140"/>
      <c r="C1189" s="140"/>
    </row>
    <row r="1190" spans="1:3" ht="12" customHeight="1">
      <c r="A1190" s="139"/>
      <c r="B1190" s="140"/>
      <c r="C1190" s="140"/>
    </row>
    <row r="1191" spans="1:3" ht="12" customHeight="1">
      <c r="A1191" s="139"/>
      <c r="B1191" s="140"/>
      <c r="C1191" s="140"/>
    </row>
    <row r="1192" spans="1:3" ht="12" customHeight="1">
      <c r="A1192" s="139"/>
      <c r="B1192" s="140"/>
      <c r="C1192" s="140"/>
    </row>
    <row r="1193" spans="1:3" ht="12" customHeight="1">
      <c r="A1193" s="139"/>
      <c r="B1193" s="140"/>
      <c r="C1193" s="140"/>
    </row>
    <row r="1194" spans="1:3" ht="12" customHeight="1">
      <c r="A1194" s="139"/>
      <c r="B1194" s="140"/>
      <c r="C1194" s="140"/>
    </row>
    <row r="1195" spans="1:3" ht="12" customHeight="1">
      <c r="A1195" s="139"/>
      <c r="B1195" s="140"/>
      <c r="C1195" s="140"/>
    </row>
    <row r="1196" spans="1:3" ht="12" customHeight="1">
      <c r="A1196" s="139"/>
      <c r="B1196" s="140"/>
      <c r="C1196" s="140"/>
    </row>
    <row r="1197" spans="1:3" ht="12" customHeight="1">
      <c r="A1197" s="139"/>
      <c r="B1197" s="140"/>
      <c r="C1197" s="140"/>
    </row>
    <row r="1198" spans="1:3" ht="12" customHeight="1">
      <c r="A1198" s="139"/>
      <c r="B1198" s="140"/>
      <c r="C1198" s="140"/>
    </row>
    <row r="1199" spans="1:3" ht="12" customHeight="1">
      <c r="A1199" s="139"/>
      <c r="B1199" s="140"/>
      <c r="C1199" s="140"/>
    </row>
    <row r="1200" spans="1:3" ht="12" customHeight="1">
      <c r="A1200" s="139"/>
      <c r="B1200" s="140"/>
      <c r="C1200" s="140"/>
    </row>
    <row r="1201" spans="1:3" ht="12" customHeight="1">
      <c r="A1201" s="139"/>
      <c r="B1201" s="140"/>
      <c r="C1201" s="140"/>
    </row>
    <row r="1202" spans="1:3" ht="12" customHeight="1">
      <c r="A1202" s="139"/>
      <c r="B1202" s="140"/>
      <c r="C1202" s="140"/>
    </row>
    <row r="1203" spans="1:3" ht="12" customHeight="1">
      <c r="A1203" s="139"/>
      <c r="B1203" s="140"/>
      <c r="C1203" s="140"/>
    </row>
    <row r="1204" spans="1:3" ht="12" customHeight="1">
      <c r="A1204" s="139"/>
      <c r="B1204" s="140"/>
      <c r="C1204" s="140"/>
    </row>
    <row r="1205" spans="1:3" ht="12" customHeight="1">
      <c r="A1205" s="139"/>
      <c r="B1205" s="140"/>
      <c r="C1205" s="140"/>
    </row>
    <row r="1206" spans="1:3" ht="12" customHeight="1">
      <c r="A1206" s="139"/>
      <c r="B1206" s="140"/>
      <c r="C1206" s="140"/>
    </row>
    <row r="1207" spans="1:3" ht="12" customHeight="1">
      <c r="A1207" s="139"/>
      <c r="B1207" s="140"/>
      <c r="C1207" s="140"/>
    </row>
    <row r="1208" spans="1:3" ht="12" customHeight="1">
      <c r="A1208" s="139"/>
      <c r="B1208" s="140"/>
      <c r="C1208" s="140"/>
    </row>
    <row r="1209" spans="1:3" ht="12" customHeight="1">
      <c r="A1209" s="139"/>
      <c r="B1209" s="140"/>
      <c r="C1209" s="140"/>
    </row>
    <row r="1210" spans="1:3" ht="12" customHeight="1">
      <c r="A1210" s="139"/>
      <c r="B1210" s="140"/>
      <c r="C1210" s="140"/>
    </row>
    <row r="1211" spans="1:3" ht="12" customHeight="1">
      <c r="A1211" s="139"/>
      <c r="B1211" s="140"/>
      <c r="C1211" s="140"/>
    </row>
    <row r="1212" spans="1:3" ht="12" customHeight="1">
      <c r="A1212" s="139"/>
      <c r="B1212" s="140"/>
      <c r="C1212" s="140"/>
    </row>
    <row r="1213" spans="1:3" ht="12" customHeight="1">
      <c r="A1213" s="139"/>
      <c r="B1213" s="140"/>
      <c r="C1213" s="140"/>
    </row>
    <row r="1214" spans="1:3" ht="12" customHeight="1">
      <c r="A1214" s="139"/>
      <c r="B1214" s="140"/>
      <c r="C1214" s="140"/>
    </row>
    <row r="1215" spans="1:3" ht="12" customHeight="1">
      <c r="A1215" s="139"/>
      <c r="B1215" s="140"/>
      <c r="C1215" s="140"/>
    </row>
    <row r="1216" spans="1:3" ht="12" customHeight="1">
      <c r="A1216" s="139"/>
      <c r="B1216" s="140"/>
      <c r="C1216" s="140"/>
    </row>
    <row r="1217" spans="1:3" ht="12" customHeight="1">
      <c r="A1217" s="139"/>
      <c r="B1217" s="140"/>
      <c r="C1217" s="140"/>
    </row>
    <row r="1218" spans="1:3" ht="12" customHeight="1">
      <c r="A1218" s="139"/>
      <c r="B1218" s="140"/>
      <c r="C1218" s="140"/>
    </row>
    <row r="1219" spans="1:3" ht="12" customHeight="1">
      <c r="A1219" s="139"/>
      <c r="B1219" s="140"/>
      <c r="C1219" s="140"/>
    </row>
    <row r="1220" spans="1:3" ht="12" customHeight="1">
      <c r="A1220" s="139"/>
      <c r="B1220" s="140"/>
      <c r="C1220" s="140"/>
    </row>
    <row r="1221" spans="1:3" ht="12" customHeight="1">
      <c r="A1221" s="139"/>
      <c r="B1221" s="140"/>
      <c r="C1221" s="140"/>
    </row>
    <row r="1222" spans="1:3" ht="12" customHeight="1">
      <c r="A1222" s="139"/>
      <c r="B1222" s="140"/>
      <c r="C1222" s="140"/>
    </row>
    <row r="1223" spans="1:3" ht="12" customHeight="1">
      <c r="A1223" s="139"/>
      <c r="B1223" s="140"/>
      <c r="C1223" s="140"/>
    </row>
    <row r="1224" spans="1:3" ht="12" customHeight="1">
      <c r="A1224" s="139"/>
      <c r="B1224" s="140"/>
      <c r="C1224" s="140"/>
    </row>
    <row r="1225" spans="1:3" ht="12" customHeight="1">
      <c r="A1225" s="139"/>
      <c r="B1225" s="140"/>
      <c r="C1225" s="140"/>
    </row>
    <row r="1226" spans="1:3" ht="12" customHeight="1">
      <c r="A1226" s="139"/>
      <c r="B1226" s="140"/>
      <c r="C1226" s="140"/>
    </row>
    <row r="1227" spans="1:3" ht="12" customHeight="1">
      <c r="A1227" s="139"/>
      <c r="B1227" s="140"/>
      <c r="C1227" s="140"/>
    </row>
    <row r="1228" spans="1:3" ht="12" customHeight="1">
      <c r="A1228" s="139"/>
      <c r="B1228" s="140"/>
      <c r="C1228" s="140"/>
    </row>
    <row r="1229" spans="1:3" ht="12" customHeight="1">
      <c r="A1229" s="139"/>
      <c r="B1229" s="140"/>
      <c r="C1229" s="140"/>
    </row>
    <row r="1230" spans="1:3" ht="12" customHeight="1">
      <c r="A1230" s="139"/>
      <c r="B1230" s="140"/>
      <c r="C1230" s="140"/>
    </row>
    <row r="1231" spans="1:3" ht="12" customHeight="1">
      <c r="A1231" s="139"/>
      <c r="B1231" s="140"/>
      <c r="C1231" s="140"/>
    </row>
    <row r="1232" spans="1:3" ht="12" customHeight="1">
      <c r="A1232" s="139"/>
      <c r="B1232" s="140"/>
      <c r="C1232" s="140"/>
    </row>
    <row r="1233" spans="1:3" ht="12" customHeight="1">
      <c r="A1233" s="139"/>
      <c r="B1233" s="140"/>
      <c r="C1233" s="140"/>
    </row>
    <row r="1234" spans="1:3" ht="12" customHeight="1">
      <c r="A1234" s="139"/>
      <c r="B1234" s="140"/>
      <c r="C1234" s="140"/>
    </row>
    <row r="1235" spans="1:3" ht="12" customHeight="1">
      <c r="A1235" s="139"/>
      <c r="B1235" s="140"/>
      <c r="C1235" s="140"/>
    </row>
    <row r="1236" spans="1:3" ht="12" customHeight="1">
      <c r="A1236" s="139"/>
      <c r="B1236" s="140"/>
      <c r="C1236" s="140"/>
    </row>
    <row r="1237" spans="1:3" ht="12" customHeight="1">
      <c r="A1237" s="139"/>
      <c r="B1237" s="140"/>
      <c r="C1237" s="140"/>
    </row>
    <row r="1238" spans="1:3" ht="12" customHeight="1">
      <c r="A1238" s="139"/>
      <c r="B1238" s="140"/>
      <c r="C1238" s="140"/>
    </row>
    <row r="1239" spans="1:3" ht="12" customHeight="1">
      <c r="A1239" s="139"/>
      <c r="B1239" s="140"/>
      <c r="C1239" s="140"/>
    </row>
    <row r="1240" spans="1:3" ht="12" customHeight="1">
      <c r="A1240" s="139"/>
      <c r="B1240" s="140"/>
      <c r="C1240" s="140"/>
    </row>
    <row r="1241" spans="1:3" ht="12" customHeight="1">
      <c r="A1241" s="139"/>
      <c r="B1241" s="140"/>
      <c r="C1241" s="140"/>
    </row>
    <row r="1242" spans="1:3" ht="12" customHeight="1">
      <c r="A1242" s="139"/>
      <c r="B1242" s="140"/>
      <c r="C1242" s="140"/>
    </row>
    <row r="1243" spans="1:3" ht="12" customHeight="1">
      <c r="A1243" s="139"/>
      <c r="B1243" s="140"/>
      <c r="C1243" s="140"/>
    </row>
    <row r="1244" spans="1:3" ht="12" customHeight="1">
      <c r="A1244" s="139"/>
      <c r="B1244" s="140"/>
      <c r="C1244" s="140"/>
    </row>
    <row r="1245" spans="1:3" ht="12" customHeight="1">
      <c r="A1245" s="139"/>
      <c r="B1245" s="140"/>
      <c r="C1245" s="140"/>
    </row>
    <row r="1246" spans="1:3" ht="12" customHeight="1">
      <c r="A1246" s="139"/>
      <c r="B1246" s="140"/>
      <c r="C1246" s="140"/>
    </row>
    <row r="1247" spans="1:3" ht="12" customHeight="1">
      <c r="A1247" s="139"/>
      <c r="B1247" s="140"/>
      <c r="C1247" s="140"/>
    </row>
    <row r="1248" spans="1:3" ht="12" customHeight="1">
      <c r="A1248" s="139"/>
      <c r="B1248" s="140"/>
      <c r="C1248" s="140"/>
    </row>
    <row r="1249" spans="1:3" ht="12" customHeight="1">
      <c r="A1249" s="139"/>
      <c r="B1249" s="140"/>
      <c r="C1249" s="140"/>
    </row>
    <row r="1250" spans="1:3" ht="12" customHeight="1">
      <c r="A1250" s="139"/>
      <c r="B1250" s="140"/>
      <c r="C1250" s="140"/>
    </row>
    <row r="1251" spans="1:3" ht="12" customHeight="1">
      <c r="A1251" s="139"/>
      <c r="B1251" s="140"/>
      <c r="C1251" s="140"/>
    </row>
    <row r="1252" spans="1:3" ht="12" customHeight="1">
      <c r="A1252" s="139"/>
      <c r="B1252" s="140"/>
      <c r="C1252" s="140"/>
    </row>
    <row r="1253" spans="1:3" ht="12" customHeight="1">
      <c r="A1253" s="139"/>
      <c r="B1253" s="140"/>
      <c r="C1253" s="140"/>
    </row>
    <row r="1254" spans="1:3" ht="12" customHeight="1">
      <c r="A1254" s="139"/>
      <c r="B1254" s="140"/>
      <c r="C1254" s="140"/>
    </row>
    <row r="1255" spans="1:3" ht="12" customHeight="1">
      <c r="A1255" s="139"/>
      <c r="B1255" s="140"/>
      <c r="C1255" s="140"/>
    </row>
    <row r="1256" spans="1:3" ht="12" customHeight="1">
      <c r="A1256" s="139"/>
      <c r="B1256" s="140"/>
      <c r="C1256" s="140"/>
    </row>
    <row r="1257" spans="1:3" ht="12" customHeight="1">
      <c r="A1257" s="139"/>
      <c r="B1257" s="140"/>
      <c r="C1257" s="140"/>
    </row>
    <row r="1258" spans="1:3" ht="12" customHeight="1">
      <c r="A1258" s="139"/>
      <c r="B1258" s="140"/>
      <c r="C1258" s="140"/>
    </row>
    <row r="1259" spans="1:3" ht="12" customHeight="1">
      <c r="A1259" s="139"/>
      <c r="B1259" s="140"/>
      <c r="C1259" s="140"/>
    </row>
    <row r="1260" spans="1:3" ht="12" customHeight="1">
      <c r="A1260" s="139"/>
      <c r="B1260" s="140"/>
      <c r="C1260" s="140"/>
    </row>
    <row r="1261" spans="1:3" ht="12" customHeight="1">
      <c r="A1261" s="139"/>
      <c r="B1261" s="140"/>
      <c r="C1261" s="140"/>
    </row>
    <row r="1262" spans="1:3" ht="12" customHeight="1">
      <c r="A1262" s="139"/>
      <c r="B1262" s="140"/>
      <c r="C1262" s="140"/>
    </row>
    <row r="1263" spans="1:3" ht="12" customHeight="1">
      <c r="A1263" s="139"/>
      <c r="B1263" s="140"/>
      <c r="C1263" s="140"/>
    </row>
    <row r="1264" spans="1:3" ht="12" customHeight="1">
      <c r="A1264" s="139"/>
      <c r="B1264" s="140"/>
      <c r="C1264" s="140"/>
    </row>
    <row r="1265" spans="1:3" ht="12" customHeight="1">
      <c r="A1265" s="139"/>
      <c r="B1265" s="140"/>
      <c r="C1265" s="140"/>
    </row>
    <row r="1266" spans="1:3" ht="12" customHeight="1">
      <c r="A1266" s="139"/>
      <c r="B1266" s="140"/>
      <c r="C1266" s="140"/>
    </row>
    <row r="1267" spans="1:3" ht="12" customHeight="1">
      <c r="A1267" s="139"/>
      <c r="B1267" s="140"/>
      <c r="C1267" s="140"/>
    </row>
    <row r="1268" spans="1:3" ht="12" customHeight="1">
      <c r="A1268" s="139"/>
      <c r="B1268" s="140"/>
      <c r="C1268" s="140"/>
    </row>
    <row r="1269" spans="1:3" ht="12" customHeight="1">
      <c r="A1269" s="139"/>
      <c r="B1269" s="140"/>
      <c r="C1269" s="140"/>
    </row>
    <row r="1270" spans="1:3" ht="12" customHeight="1">
      <c r="A1270" s="139"/>
      <c r="B1270" s="140"/>
      <c r="C1270" s="140"/>
    </row>
    <row r="1271" spans="1:3" ht="12" customHeight="1">
      <c r="A1271" s="139"/>
      <c r="B1271" s="140"/>
      <c r="C1271" s="140"/>
    </row>
    <row r="1272" spans="1:3" ht="12" customHeight="1">
      <c r="A1272" s="139"/>
      <c r="B1272" s="140"/>
      <c r="C1272" s="140"/>
    </row>
    <row r="1273" spans="1:3" ht="12" customHeight="1">
      <c r="A1273" s="139"/>
      <c r="B1273" s="140"/>
      <c r="C1273" s="140"/>
    </row>
    <row r="1274" spans="1:3" ht="12" customHeight="1">
      <c r="A1274" s="139"/>
      <c r="B1274" s="140"/>
      <c r="C1274" s="140"/>
    </row>
    <row r="1275" spans="1:3" ht="12" customHeight="1">
      <c r="A1275" s="139"/>
      <c r="B1275" s="140"/>
      <c r="C1275" s="140"/>
    </row>
    <row r="1276" spans="1:3" ht="12" customHeight="1">
      <c r="A1276" s="139"/>
      <c r="B1276" s="140"/>
      <c r="C1276" s="140"/>
    </row>
    <row r="1277" spans="1:3" ht="12" customHeight="1">
      <c r="A1277" s="139"/>
      <c r="B1277" s="140"/>
      <c r="C1277" s="140"/>
    </row>
    <row r="1278" spans="1:3" ht="12" customHeight="1">
      <c r="A1278" s="139"/>
      <c r="B1278" s="140"/>
      <c r="C1278" s="140"/>
    </row>
    <row r="1279" spans="1:3" ht="12" customHeight="1">
      <c r="A1279" s="139"/>
      <c r="B1279" s="140"/>
      <c r="C1279" s="140"/>
    </row>
    <row r="1280" spans="1:3" ht="12" customHeight="1">
      <c r="A1280" s="139"/>
      <c r="B1280" s="140"/>
      <c r="C1280" s="140"/>
    </row>
    <row r="1281" spans="1:3" ht="12" customHeight="1">
      <c r="A1281" s="139"/>
      <c r="B1281" s="140"/>
      <c r="C1281" s="140"/>
    </row>
    <row r="1282" spans="1:3" ht="12" customHeight="1">
      <c r="A1282" s="139"/>
      <c r="B1282" s="140"/>
      <c r="C1282" s="140"/>
    </row>
    <row r="1283" spans="1:3" ht="12" customHeight="1">
      <c r="A1283" s="139"/>
      <c r="B1283" s="140"/>
      <c r="C1283" s="140"/>
    </row>
    <row r="1284" spans="1:3" ht="12" customHeight="1">
      <c r="A1284" s="139"/>
      <c r="B1284" s="140"/>
      <c r="C1284" s="140"/>
    </row>
    <row r="1285" spans="1:3" ht="12" customHeight="1">
      <c r="A1285" s="139"/>
      <c r="B1285" s="140"/>
      <c r="C1285" s="140"/>
    </row>
    <row r="1286" spans="1:3" ht="12" customHeight="1">
      <c r="A1286" s="139"/>
      <c r="B1286" s="140"/>
      <c r="C1286" s="140"/>
    </row>
    <row r="1287" spans="1:3" ht="12" customHeight="1">
      <c r="A1287" s="139"/>
      <c r="B1287" s="140"/>
      <c r="C1287" s="140"/>
    </row>
    <row r="1288" spans="1:3" ht="12" customHeight="1">
      <c r="A1288" s="139"/>
      <c r="B1288" s="140"/>
      <c r="C1288" s="140"/>
    </row>
    <row r="1289" spans="1:3" ht="12" customHeight="1">
      <c r="A1289" s="139"/>
      <c r="B1289" s="140"/>
      <c r="C1289" s="140"/>
    </row>
    <row r="1290" spans="1:3" ht="12" customHeight="1">
      <c r="A1290" s="139"/>
      <c r="B1290" s="140"/>
      <c r="C1290" s="140"/>
    </row>
    <row r="1291" spans="1:3" ht="12" customHeight="1">
      <c r="A1291" s="139"/>
      <c r="B1291" s="140"/>
      <c r="C1291" s="140"/>
    </row>
    <row r="1292" spans="1:3" ht="12" customHeight="1">
      <c r="A1292" s="139"/>
      <c r="B1292" s="140"/>
      <c r="C1292" s="140"/>
    </row>
    <row r="1293" spans="1:3" ht="12" customHeight="1">
      <c r="A1293" s="139"/>
      <c r="B1293" s="140"/>
      <c r="C1293" s="140"/>
    </row>
    <row r="1294" spans="1:3" ht="12" customHeight="1">
      <c r="A1294" s="139"/>
      <c r="B1294" s="140"/>
      <c r="C1294" s="140"/>
    </row>
    <row r="1295" spans="1:3" ht="12" customHeight="1">
      <c r="A1295" s="139"/>
      <c r="B1295" s="140"/>
      <c r="C1295" s="140"/>
    </row>
    <row r="1296" spans="1:3" ht="12" customHeight="1">
      <c r="A1296" s="139"/>
      <c r="B1296" s="140"/>
      <c r="C1296" s="140"/>
    </row>
    <row r="1297" spans="1:3" ht="12" customHeight="1">
      <c r="A1297" s="139"/>
      <c r="B1297" s="140"/>
      <c r="C1297" s="140"/>
    </row>
    <row r="1298" spans="1:3" ht="12" customHeight="1">
      <c r="A1298" s="139"/>
      <c r="B1298" s="140"/>
      <c r="C1298" s="140"/>
    </row>
    <row r="1299" spans="1:3" ht="12" customHeight="1">
      <c r="A1299" s="139"/>
      <c r="B1299" s="140"/>
      <c r="C1299" s="140"/>
    </row>
    <row r="1300" spans="1:3" ht="12" customHeight="1">
      <c r="A1300" s="139"/>
      <c r="B1300" s="140"/>
      <c r="C1300" s="140"/>
    </row>
    <row r="1301" spans="1:3" ht="12" customHeight="1">
      <c r="A1301" s="139"/>
      <c r="B1301" s="140"/>
      <c r="C1301" s="140"/>
    </row>
    <row r="1302" spans="1:3" ht="12" customHeight="1">
      <c r="A1302" s="139"/>
      <c r="B1302" s="140"/>
      <c r="C1302" s="140"/>
    </row>
    <row r="1303" spans="1:3" ht="12" customHeight="1">
      <c r="A1303" s="139"/>
      <c r="B1303" s="140"/>
      <c r="C1303" s="140"/>
    </row>
    <row r="1304" spans="1:3" ht="12" customHeight="1">
      <c r="A1304" s="139"/>
      <c r="B1304" s="140"/>
      <c r="C1304" s="140"/>
    </row>
    <row r="1305" spans="1:3" ht="12" customHeight="1">
      <c r="A1305" s="139"/>
      <c r="B1305" s="140"/>
      <c r="C1305" s="140"/>
    </row>
    <row r="1306" spans="1:3" ht="12" customHeight="1">
      <c r="A1306" s="139"/>
      <c r="B1306" s="140"/>
      <c r="C1306" s="140"/>
    </row>
    <row r="1307" spans="1:3" ht="12" customHeight="1">
      <c r="A1307" s="139"/>
      <c r="B1307" s="140"/>
      <c r="C1307" s="140"/>
    </row>
    <row r="1308" spans="1:3" ht="12" customHeight="1">
      <c r="A1308" s="139"/>
      <c r="B1308" s="140"/>
      <c r="C1308" s="140"/>
    </row>
    <row r="1309" spans="1:3" ht="12" customHeight="1">
      <c r="A1309" s="139"/>
      <c r="B1309" s="140"/>
      <c r="C1309" s="140"/>
    </row>
    <row r="1310" spans="1:3" ht="12" customHeight="1">
      <c r="A1310" s="139"/>
      <c r="B1310" s="140"/>
      <c r="C1310" s="140"/>
    </row>
    <row r="1311" spans="1:3" ht="12" customHeight="1">
      <c r="A1311" s="139"/>
      <c r="B1311" s="140"/>
      <c r="C1311" s="140"/>
    </row>
    <row r="1312" spans="1:3" ht="12" customHeight="1">
      <c r="A1312" s="139"/>
      <c r="B1312" s="140"/>
      <c r="C1312" s="140"/>
    </row>
    <row r="1313" spans="1:3" ht="12" customHeight="1">
      <c r="A1313" s="139"/>
      <c r="B1313" s="140"/>
      <c r="C1313" s="140"/>
    </row>
    <row r="1314" spans="1:3" ht="12" customHeight="1">
      <c r="A1314" s="139"/>
      <c r="B1314" s="140"/>
      <c r="C1314" s="140"/>
    </row>
    <row r="1315" spans="1:3" ht="12" customHeight="1">
      <c r="A1315" s="139"/>
      <c r="B1315" s="140"/>
      <c r="C1315" s="140"/>
    </row>
    <row r="1316" spans="1:3" ht="12" customHeight="1">
      <c r="A1316" s="139"/>
      <c r="B1316" s="140"/>
      <c r="C1316" s="140"/>
    </row>
    <row r="1317" spans="1:3" ht="12" customHeight="1">
      <c r="A1317" s="139"/>
      <c r="B1317" s="140"/>
      <c r="C1317" s="140"/>
    </row>
    <row r="1318" spans="1:3" ht="12" customHeight="1">
      <c r="A1318" s="139"/>
      <c r="B1318" s="140"/>
      <c r="C1318" s="140"/>
    </row>
    <row r="1319" spans="1:3" ht="12" customHeight="1">
      <c r="A1319" s="139"/>
      <c r="B1319" s="140"/>
      <c r="C1319" s="140"/>
    </row>
    <row r="1320" spans="1:3" ht="12" customHeight="1">
      <c r="A1320" s="139"/>
      <c r="B1320" s="140"/>
      <c r="C1320" s="140"/>
    </row>
    <row r="1321" spans="1:3" ht="12" customHeight="1">
      <c r="A1321" s="139"/>
      <c r="B1321" s="140"/>
      <c r="C1321" s="140"/>
    </row>
    <row r="1322" spans="1:3" ht="12" customHeight="1">
      <c r="A1322" s="139"/>
      <c r="B1322" s="140"/>
      <c r="C1322" s="140"/>
    </row>
    <row r="1323" spans="1:3" ht="12" customHeight="1">
      <c r="A1323" s="139"/>
      <c r="B1323" s="140"/>
      <c r="C1323" s="140"/>
    </row>
    <row r="1324" spans="1:3" ht="12" customHeight="1">
      <c r="A1324" s="139"/>
      <c r="B1324" s="140"/>
      <c r="C1324" s="140"/>
    </row>
    <row r="1325" spans="1:3" ht="12" customHeight="1">
      <c r="A1325" s="139"/>
      <c r="B1325" s="140"/>
      <c r="C1325" s="140"/>
    </row>
    <row r="1326" spans="1:3" ht="12" customHeight="1">
      <c r="A1326" s="139"/>
      <c r="B1326" s="140"/>
      <c r="C1326" s="140"/>
    </row>
    <row r="1327" spans="1:3" ht="12" customHeight="1">
      <c r="A1327" s="139"/>
      <c r="B1327" s="140"/>
      <c r="C1327" s="140"/>
    </row>
    <row r="1328" spans="1:3" ht="12" customHeight="1">
      <c r="A1328" s="139"/>
      <c r="B1328" s="140"/>
      <c r="C1328" s="140"/>
    </row>
    <row r="1329" spans="1:3" ht="12" customHeight="1">
      <c r="A1329" s="139"/>
      <c r="B1329" s="140"/>
      <c r="C1329" s="140"/>
    </row>
    <row r="1330" spans="1:3" ht="12" customHeight="1">
      <c r="A1330" s="139"/>
      <c r="B1330" s="140"/>
      <c r="C1330" s="140"/>
    </row>
    <row r="1331" spans="1:3" ht="12" customHeight="1">
      <c r="A1331" s="139"/>
      <c r="B1331" s="140"/>
      <c r="C1331" s="140"/>
    </row>
    <row r="1332" spans="1:3" ht="12" customHeight="1">
      <c r="A1332" s="139"/>
      <c r="B1332" s="140"/>
      <c r="C1332" s="140"/>
    </row>
    <row r="1333" spans="1:3" ht="12" customHeight="1">
      <c r="A1333" s="139"/>
      <c r="B1333" s="140"/>
      <c r="C1333" s="140"/>
    </row>
    <row r="1334" spans="1:3" ht="12" customHeight="1">
      <c r="A1334" s="139"/>
      <c r="B1334" s="140"/>
      <c r="C1334" s="140"/>
    </row>
    <row r="1335" spans="1:3" ht="12" customHeight="1">
      <c r="A1335" s="139"/>
      <c r="B1335" s="140"/>
      <c r="C1335" s="140"/>
    </row>
    <row r="1336" spans="1:3" ht="12" customHeight="1">
      <c r="A1336" s="139"/>
      <c r="B1336" s="140"/>
      <c r="C1336" s="140"/>
    </row>
    <row r="1337" spans="1:3" ht="12" customHeight="1">
      <c r="A1337" s="139"/>
      <c r="B1337" s="140"/>
      <c r="C1337" s="140"/>
    </row>
    <row r="1338" spans="1:3" ht="12" customHeight="1">
      <c r="A1338" s="139"/>
      <c r="B1338" s="140"/>
      <c r="C1338" s="140"/>
    </row>
    <row r="1339" spans="1:3" ht="12" customHeight="1">
      <c r="A1339" s="139"/>
      <c r="B1339" s="140"/>
      <c r="C1339" s="140"/>
    </row>
    <row r="1340" spans="1:3" ht="12" customHeight="1">
      <c r="A1340" s="139"/>
      <c r="B1340" s="140"/>
      <c r="C1340" s="140"/>
    </row>
    <row r="1341" spans="1:3" ht="12" customHeight="1">
      <c r="A1341" s="139"/>
      <c r="B1341" s="140"/>
      <c r="C1341" s="140"/>
    </row>
    <row r="1342" spans="1:3" ht="12" customHeight="1">
      <c r="A1342" s="139"/>
      <c r="B1342" s="140"/>
      <c r="C1342" s="140"/>
    </row>
    <row r="1343" spans="1:3" ht="12" customHeight="1">
      <c r="A1343" s="139"/>
      <c r="B1343" s="140"/>
      <c r="C1343" s="140"/>
    </row>
    <row r="1344" spans="1:3" ht="12" customHeight="1">
      <c r="A1344" s="139"/>
      <c r="B1344" s="140"/>
      <c r="C1344" s="140"/>
    </row>
    <row r="1345" spans="1:3" ht="12" customHeight="1">
      <c r="A1345" s="139"/>
      <c r="B1345" s="140"/>
      <c r="C1345" s="140"/>
    </row>
    <row r="1346" spans="1:3" ht="12" customHeight="1">
      <c r="A1346" s="139"/>
      <c r="B1346" s="140"/>
      <c r="C1346" s="140"/>
    </row>
    <row r="1347" spans="1:3" ht="12" customHeight="1">
      <c r="A1347" s="139"/>
      <c r="B1347" s="140"/>
      <c r="C1347" s="140"/>
    </row>
    <row r="1348" spans="1:3" ht="12" customHeight="1">
      <c r="A1348" s="139"/>
      <c r="B1348" s="140"/>
      <c r="C1348" s="140"/>
    </row>
    <row r="1349" spans="1:3" ht="12" customHeight="1">
      <c r="A1349" s="139"/>
      <c r="B1349" s="140"/>
      <c r="C1349" s="140"/>
    </row>
    <row r="1350" spans="1:3" ht="12" customHeight="1">
      <c r="A1350" s="139"/>
      <c r="B1350" s="140"/>
      <c r="C1350" s="140"/>
    </row>
    <row r="1351" spans="1:3" ht="12" customHeight="1">
      <c r="A1351" s="139"/>
      <c r="B1351" s="140"/>
      <c r="C1351" s="140"/>
    </row>
    <row r="1352" spans="1:3" ht="12" customHeight="1">
      <c r="A1352" s="139"/>
      <c r="B1352" s="140"/>
      <c r="C1352" s="140"/>
    </row>
    <row r="1353" spans="1:3" ht="12" customHeight="1">
      <c r="A1353" s="139"/>
      <c r="B1353" s="140"/>
      <c r="C1353" s="140"/>
    </row>
    <row r="1354" spans="1:3" ht="12" customHeight="1">
      <c r="A1354" s="139"/>
      <c r="B1354" s="140"/>
      <c r="C1354" s="140"/>
    </row>
    <row r="1355" spans="1:3" ht="12" customHeight="1">
      <c r="A1355" s="139"/>
      <c r="B1355" s="140"/>
      <c r="C1355" s="140"/>
    </row>
    <row r="1356" spans="1:3" ht="12" customHeight="1">
      <c r="A1356" s="139"/>
      <c r="B1356" s="140"/>
      <c r="C1356" s="140"/>
    </row>
    <row r="1357" spans="1:3" ht="12" customHeight="1">
      <c r="A1357" s="139"/>
      <c r="B1357" s="140"/>
      <c r="C1357" s="140"/>
    </row>
    <row r="1358" spans="1:3" ht="12" customHeight="1">
      <c r="A1358" s="139"/>
      <c r="B1358" s="140"/>
      <c r="C1358" s="140"/>
    </row>
    <row r="1359" spans="1:3" ht="12" customHeight="1">
      <c r="A1359" s="139"/>
      <c r="B1359" s="140"/>
      <c r="C1359" s="140"/>
    </row>
    <row r="1360" spans="1:3" ht="12" customHeight="1">
      <c r="A1360" s="139"/>
      <c r="B1360" s="140"/>
      <c r="C1360" s="140"/>
    </row>
    <row r="1361" spans="1:3" ht="12" customHeight="1">
      <c r="A1361" s="139"/>
      <c r="B1361" s="140"/>
      <c r="C1361" s="140"/>
    </row>
    <row r="1362" spans="1:3" ht="12" customHeight="1">
      <c r="A1362" s="139"/>
      <c r="B1362" s="140"/>
      <c r="C1362" s="140"/>
    </row>
    <row r="1363" spans="1:3" ht="12" customHeight="1">
      <c r="A1363" s="139"/>
      <c r="B1363" s="140"/>
      <c r="C1363" s="140"/>
    </row>
    <row r="1364" spans="1:3" ht="12" customHeight="1">
      <c r="A1364" s="139"/>
      <c r="B1364" s="140"/>
      <c r="C1364" s="140"/>
    </row>
    <row r="1365" spans="1:3" ht="12" customHeight="1">
      <c r="A1365" s="139"/>
      <c r="B1365" s="140"/>
      <c r="C1365" s="140"/>
    </row>
    <row r="1366" spans="1:3" ht="12" customHeight="1">
      <c r="A1366" s="139"/>
      <c r="B1366" s="140"/>
      <c r="C1366" s="140"/>
    </row>
    <row r="1367" spans="1:3" ht="12" customHeight="1">
      <c r="A1367" s="139"/>
      <c r="B1367" s="140"/>
      <c r="C1367" s="140"/>
    </row>
    <row r="1368" spans="1:3" ht="12" customHeight="1">
      <c r="A1368" s="139"/>
      <c r="B1368" s="140"/>
      <c r="C1368" s="140"/>
    </row>
    <row r="1369" spans="1:3" ht="12" customHeight="1">
      <c r="A1369" s="139"/>
      <c r="B1369" s="140"/>
      <c r="C1369" s="140"/>
    </row>
    <row r="1370" spans="1:3" ht="12" customHeight="1">
      <c r="A1370" s="139"/>
      <c r="B1370" s="140"/>
      <c r="C1370" s="140"/>
    </row>
    <row r="1371" spans="1:3" ht="12" customHeight="1">
      <c r="A1371" s="139"/>
      <c r="B1371" s="140"/>
      <c r="C1371" s="140"/>
    </row>
    <row r="1372" spans="1:3" ht="12" customHeight="1">
      <c r="A1372" s="139"/>
      <c r="B1372" s="140"/>
      <c r="C1372" s="140"/>
    </row>
    <row r="1373" spans="1:3" ht="12" customHeight="1">
      <c r="A1373" s="139"/>
      <c r="B1373" s="140"/>
      <c r="C1373" s="140"/>
    </row>
    <row r="1374" spans="1:3" ht="12" customHeight="1">
      <c r="A1374" s="139"/>
      <c r="B1374" s="140"/>
      <c r="C1374" s="140"/>
    </row>
    <row r="1375" spans="1:3" ht="12" customHeight="1">
      <c r="A1375" s="139"/>
      <c r="B1375" s="140"/>
      <c r="C1375" s="140"/>
    </row>
    <row r="1376" spans="1:3" ht="12" customHeight="1">
      <c r="A1376" s="139"/>
      <c r="B1376" s="140"/>
      <c r="C1376" s="140"/>
    </row>
    <row r="1377" spans="1:3" ht="12" customHeight="1">
      <c r="A1377" s="139"/>
      <c r="B1377" s="140"/>
      <c r="C1377" s="140"/>
    </row>
    <row r="1378" spans="1:3" ht="12" customHeight="1">
      <c r="A1378" s="139"/>
      <c r="B1378" s="140"/>
      <c r="C1378" s="140"/>
    </row>
    <row r="1379" spans="1:3" ht="12" customHeight="1">
      <c r="A1379" s="139"/>
      <c r="B1379" s="140"/>
      <c r="C1379" s="140"/>
    </row>
    <row r="1380" spans="1:3" ht="12" customHeight="1">
      <c r="A1380" s="139"/>
      <c r="B1380" s="140"/>
      <c r="C1380" s="140"/>
    </row>
    <row r="1381" spans="1:3" ht="12" customHeight="1">
      <c r="A1381" s="139"/>
      <c r="B1381" s="140"/>
      <c r="C1381" s="140"/>
    </row>
    <row r="1382" spans="1:3" ht="12" customHeight="1">
      <c r="A1382" s="139"/>
      <c r="B1382" s="140"/>
      <c r="C1382" s="140"/>
    </row>
    <row r="1383" spans="1:3" ht="12" customHeight="1">
      <c r="A1383" s="139"/>
      <c r="B1383" s="140"/>
      <c r="C1383" s="140"/>
    </row>
    <row r="1384" spans="1:3" ht="12" customHeight="1">
      <c r="A1384" s="139"/>
      <c r="B1384" s="140"/>
      <c r="C1384" s="140"/>
    </row>
    <row r="1385" spans="1:3" ht="12" customHeight="1">
      <c r="A1385" s="139"/>
      <c r="B1385" s="140"/>
      <c r="C1385" s="140"/>
    </row>
    <row r="1386" spans="1:3" ht="12" customHeight="1">
      <c r="A1386" s="139"/>
      <c r="B1386" s="140"/>
      <c r="C1386" s="140"/>
    </row>
    <row r="1387" spans="1:3" ht="12" customHeight="1">
      <c r="A1387" s="139"/>
      <c r="B1387" s="140"/>
      <c r="C1387" s="140"/>
    </row>
    <row r="1388" spans="1:3" ht="12" customHeight="1">
      <c r="A1388" s="139"/>
      <c r="B1388" s="140"/>
      <c r="C1388" s="140"/>
    </row>
    <row r="1389" spans="1:3" ht="12" customHeight="1">
      <c r="A1389" s="139"/>
      <c r="B1389" s="140"/>
      <c r="C1389" s="140"/>
    </row>
    <row r="1390" spans="1:3" ht="12" customHeight="1">
      <c r="A1390" s="139"/>
      <c r="B1390" s="140"/>
      <c r="C1390" s="140"/>
    </row>
    <row r="1391" spans="1:3" ht="12" customHeight="1">
      <c r="A1391" s="139"/>
      <c r="B1391" s="140"/>
      <c r="C1391" s="140"/>
    </row>
    <row r="1392" spans="1:3" ht="12" customHeight="1">
      <c r="A1392" s="139"/>
      <c r="B1392" s="140"/>
      <c r="C1392" s="140"/>
    </row>
    <row r="1393" spans="1:3" ht="12" customHeight="1">
      <c r="A1393" s="139"/>
      <c r="B1393" s="140"/>
      <c r="C1393" s="140"/>
    </row>
    <row r="1394" spans="1:3" ht="12" customHeight="1">
      <c r="A1394" s="139"/>
      <c r="B1394" s="140"/>
      <c r="C1394" s="140"/>
    </row>
    <row r="1395" spans="1:3" ht="12" customHeight="1">
      <c r="A1395" s="139"/>
      <c r="B1395" s="140"/>
      <c r="C1395" s="140"/>
    </row>
    <row r="1396" spans="1:3" ht="12" customHeight="1">
      <c r="A1396" s="139"/>
      <c r="B1396" s="140"/>
      <c r="C1396" s="140"/>
    </row>
    <row r="1397" spans="1:3" ht="12" customHeight="1">
      <c r="A1397" s="139"/>
      <c r="B1397" s="140"/>
      <c r="C1397" s="140"/>
    </row>
    <row r="1398" spans="1:3" ht="12" customHeight="1">
      <c r="A1398" s="139"/>
      <c r="B1398" s="140"/>
      <c r="C1398" s="140"/>
    </row>
    <row r="1399" spans="1:3" ht="12" customHeight="1">
      <c r="A1399" s="139"/>
      <c r="B1399" s="140"/>
      <c r="C1399" s="140"/>
    </row>
    <row r="1400" spans="1:3" ht="12" customHeight="1">
      <c r="A1400" s="139"/>
      <c r="B1400" s="140"/>
      <c r="C1400" s="140"/>
    </row>
    <row r="1401" spans="1:3" ht="12" customHeight="1">
      <c r="A1401" s="139"/>
      <c r="B1401" s="140"/>
      <c r="C1401" s="140"/>
    </row>
    <row r="1402" spans="1:3" ht="12" customHeight="1">
      <c r="A1402" s="139"/>
      <c r="B1402" s="140"/>
      <c r="C1402" s="140"/>
    </row>
    <row r="1403" spans="1:3" ht="12" customHeight="1">
      <c r="A1403" s="139"/>
      <c r="B1403" s="140"/>
      <c r="C1403" s="140"/>
    </row>
    <row r="1404" spans="1:3" ht="12" customHeight="1">
      <c r="A1404" s="139"/>
      <c r="B1404" s="140"/>
      <c r="C1404" s="140"/>
    </row>
    <row r="1405" spans="1:3" ht="12" customHeight="1">
      <c r="A1405" s="139"/>
      <c r="B1405" s="140"/>
      <c r="C1405" s="140"/>
    </row>
    <row r="1406" spans="1:3" ht="12" customHeight="1">
      <c r="A1406" s="139"/>
      <c r="B1406" s="140"/>
      <c r="C1406" s="140"/>
    </row>
    <row r="1407" spans="1:3" ht="12" customHeight="1">
      <c r="A1407" s="139"/>
      <c r="B1407" s="140"/>
      <c r="C1407" s="140"/>
    </row>
    <row r="1408" spans="1:3" ht="12" customHeight="1">
      <c r="A1408" s="139"/>
      <c r="B1408" s="140"/>
      <c r="C1408" s="140"/>
    </row>
    <row r="1409" spans="1:3" ht="12" customHeight="1">
      <c r="A1409" s="139"/>
      <c r="B1409" s="140"/>
      <c r="C1409" s="140"/>
    </row>
    <row r="1410" spans="1:3" ht="12" customHeight="1">
      <c r="A1410" s="139"/>
      <c r="B1410" s="140"/>
      <c r="C1410" s="140"/>
    </row>
    <row r="1411" spans="1:3" ht="12" customHeight="1">
      <c r="A1411" s="139"/>
      <c r="B1411" s="140"/>
      <c r="C1411" s="140"/>
    </row>
    <row r="1412" spans="1:3" ht="12" customHeight="1">
      <c r="A1412" s="139"/>
      <c r="B1412" s="140"/>
      <c r="C1412" s="140"/>
    </row>
    <row r="1413" spans="1:3" ht="12" customHeight="1">
      <c r="A1413" s="139"/>
      <c r="B1413" s="140"/>
      <c r="C1413" s="140"/>
    </row>
    <row r="1414" spans="1:3" ht="12" customHeight="1">
      <c r="A1414" s="139"/>
      <c r="B1414" s="140"/>
      <c r="C1414" s="140"/>
    </row>
    <row r="1415" spans="1:3" ht="12" customHeight="1">
      <c r="A1415" s="139"/>
      <c r="B1415" s="140"/>
      <c r="C1415" s="140"/>
    </row>
    <row r="1416" spans="1:3" ht="12" customHeight="1">
      <c r="A1416" s="139"/>
      <c r="B1416" s="140"/>
      <c r="C1416" s="140"/>
    </row>
    <row r="1417" spans="1:3" ht="12" customHeight="1">
      <c r="A1417" s="139"/>
      <c r="B1417" s="140"/>
      <c r="C1417" s="140"/>
    </row>
    <row r="1418" spans="1:3" ht="12" customHeight="1">
      <c r="A1418" s="139"/>
      <c r="B1418" s="140"/>
      <c r="C1418" s="140"/>
    </row>
    <row r="1419" spans="1:3" ht="12" customHeight="1">
      <c r="A1419" s="139"/>
      <c r="B1419" s="140"/>
      <c r="C1419" s="140"/>
    </row>
    <row r="1420" spans="1:3" ht="12" customHeight="1">
      <c r="A1420" s="139"/>
      <c r="B1420" s="140"/>
      <c r="C1420" s="140"/>
    </row>
    <row r="1421" spans="1:3" ht="12" customHeight="1">
      <c r="A1421" s="139"/>
      <c r="B1421" s="140"/>
      <c r="C1421" s="140"/>
    </row>
    <row r="1422" spans="1:3" ht="12" customHeight="1">
      <c r="A1422" s="139"/>
      <c r="B1422" s="140"/>
      <c r="C1422" s="140"/>
    </row>
    <row r="1423" spans="1:3" ht="12" customHeight="1">
      <c r="A1423" s="139"/>
      <c r="B1423" s="140"/>
      <c r="C1423" s="140"/>
    </row>
    <row r="1424" spans="1:3" ht="12" customHeight="1">
      <c r="A1424" s="139"/>
      <c r="B1424" s="140"/>
      <c r="C1424" s="140"/>
    </row>
    <row r="1425" spans="1:3" ht="12" customHeight="1">
      <c r="A1425" s="139"/>
      <c r="B1425" s="140"/>
      <c r="C1425" s="140"/>
    </row>
    <row r="1426" spans="1:3" ht="12" customHeight="1">
      <c r="A1426" s="139"/>
      <c r="B1426" s="140"/>
      <c r="C1426" s="140"/>
    </row>
    <row r="1427" spans="1:3" ht="12" customHeight="1">
      <c r="A1427" s="139"/>
      <c r="B1427" s="140"/>
      <c r="C1427" s="140"/>
    </row>
    <row r="1428" spans="1:3" ht="12" customHeight="1">
      <c r="A1428" s="139"/>
      <c r="B1428" s="140"/>
      <c r="C1428" s="140"/>
    </row>
    <row r="1429" spans="1:3" ht="12" customHeight="1">
      <c r="A1429" s="139"/>
      <c r="B1429" s="140"/>
      <c r="C1429" s="140"/>
    </row>
    <row r="1430" spans="1:3" ht="12" customHeight="1">
      <c r="A1430" s="139"/>
      <c r="B1430" s="140"/>
      <c r="C1430" s="140"/>
    </row>
    <row r="1431" spans="1:3" ht="12" customHeight="1">
      <c r="A1431" s="139"/>
      <c r="B1431" s="140"/>
      <c r="C1431" s="140"/>
    </row>
    <row r="1432" spans="1:3" ht="12" customHeight="1">
      <c r="A1432" s="139"/>
      <c r="B1432" s="140"/>
      <c r="C1432" s="140"/>
    </row>
    <row r="1433" spans="1:3" ht="12" customHeight="1">
      <c r="A1433" s="139"/>
      <c r="B1433" s="140"/>
      <c r="C1433" s="140"/>
    </row>
    <row r="1434" spans="1:3" ht="12" customHeight="1">
      <c r="A1434" s="139"/>
      <c r="B1434" s="140"/>
      <c r="C1434" s="140"/>
    </row>
    <row r="1435" spans="1:3" ht="12" customHeight="1">
      <c r="A1435" s="139"/>
      <c r="B1435" s="140"/>
      <c r="C1435" s="140"/>
    </row>
    <row r="1436" spans="1:3" ht="12" customHeight="1">
      <c r="A1436" s="139"/>
      <c r="B1436" s="140"/>
      <c r="C1436" s="140"/>
    </row>
    <row r="1437" spans="1:3" ht="12" customHeight="1">
      <c r="A1437" s="139"/>
      <c r="B1437" s="140"/>
      <c r="C1437" s="140"/>
    </row>
    <row r="1438" spans="1:3" ht="12" customHeight="1">
      <c r="A1438" s="139"/>
      <c r="B1438" s="140"/>
      <c r="C1438" s="140"/>
    </row>
    <row r="1439" spans="1:3" ht="12" customHeight="1">
      <c r="A1439" s="139"/>
      <c r="B1439" s="140"/>
      <c r="C1439" s="140"/>
    </row>
    <row r="1440" spans="1:3" ht="12" customHeight="1">
      <c r="A1440" s="139"/>
      <c r="B1440" s="140"/>
      <c r="C1440" s="140"/>
    </row>
    <row r="1441" spans="1:3" ht="12" customHeight="1">
      <c r="A1441" s="139"/>
      <c r="B1441" s="140"/>
      <c r="C1441" s="140"/>
    </row>
    <row r="1442" spans="1:3" ht="12" customHeight="1">
      <c r="A1442" s="139"/>
      <c r="B1442" s="140"/>
      <c r="C1442" s="140"/>
    </row>
    <row r="1443" spans="1:3" ht="12" customHeight="1">
      <c r="A1443" s="139"/>
      <c r="B1443" s="140"/>
      <c r="C1443" s="140"/>
    </row>
    <row r="1444" spans="1:3" ht="12" customHeight="1">
      <c r="A1444" s="139"/>
      <c r="B1444" s="140"/>
      <c r="C1444" s="140"/>
    </row>
    <row r="1445" spans="1:3" ht="12" customHeight="1">
      <c r="A1445" s="139"/>
      <c r="B1445" s="140"/>
      <c r="C1445" s="140"/>
    </row>
    <row r="1446" spans="1:3" ht="12" customHeight="1">
      <c r="A1446" s="139"/>
      <c r="B1446" s="140"/>
      <c r="C1446" s="140"/>
    </row>
    <row r="1447" spans="1:3" ht="12" customHeight="1">
      <c r="A1447" s="139"/>
      <c r="B1447" s="140"/>
      <c r="C1447" s="140"/>
    </row>
    <row r="1448" spans="1:3" ht="12" customHeight="1">
      <c r="A1448" s="139"/>
      <c r="B1448" s="140"/>
      <c r="C1448" s="140"/>
    </row>
    <row r="1449" spans="1:3" ht="12" customHeight="1">
      <c r="A1449" s="139"/>
      <c r="B1449" s="140"/>
      <c r="C1449" s="140"/>
    </row>
    <row r="1450" spans="1:3" ht="12" customHeight="1">
      <c r="A1450" s="139"/>
      <c r="B1450" s="140"/>
      <c r="C1450" s="140"/>
    </row>
    <row r="1451" spans="1:3" ht="12" customHeight="1">
      <c r="A1451" s="139"/>
      <c r="B1451" s="140"/>
      <c r="C1451" s="140"/>
    </row>
    <row r="1452" spans="1:3" ht="12" customHeight="1">
      <c r="A1452" s="139"/>
      <c r="B1452" s="140"/>
      <c r="C1452" s="140"/>
    </row>
    <row r="1453" spans="1:3" ht="12" customHeight="1">
      <c r="A1453" s="139"/>
      <c r="B1453" s="140"/>
      <c r="C1453" s="140"/>
    </row>
    <row r="1454" spans="1:3" ht="12" customHeight="1">
      <c r="A1454" s="139"/>
      <c r="B1454" s="140"/>
      <c r="C1454" s="140"/>
    </row>
    <row r="1455" spans="1:3" ht="12" customHeight="1">
      <c r="A1455" s="139"/>
      <c r="B1455" s="140"/>
      <c r="C1455" s="140"/>
    </row>
    <row r="1456" spans="1:3" ht="12" customHeight="1">
      <c r="A1456" s="139"/>
      <c r="B1456" s="140"/>
      <c r="C1456" s="140"/>
    </row>
    <row r="1457" spans="1:3" ht="12" customHeight="1">
      <c r="A1457" s="139"/>
      <c r="B1457" s="140"/>
      <c r="C1457" s="140"/>
    </row>
    <row r="1458" spans="1:3" ht="12" customHeight="1">
      <c r="A1458" s="139"/>
      <c r="B1458" s="140"/>
      <c r="C1458" s="140"/>
    </row>
    <row r="1459" spans="1:3" ht="12" customHeight="1">
      <c r="A1459" s="139"/>
      <c r="B1459" s="140"/>
      <c r="C1459" s="140"/>
    </row>
    <row r="1460" spans="1:3" ht="12" customHeight="1">
      <c r="A1460" s="139"/>
      <c r="B1460" s="140"/>
      <c r="C1460" s="140"/>
    </row>
    <row r="1461" spans="1:3" ht="12" customHeight="1">
      <c r="A1461" s="139"/>
      <c r="B1461" s="140"/>
      <c r="C1461" s="140"/>
    </row>
    <row r="1462" spans="1:3" ht="12" customHeight="1">
      <c r="A1462" s="139"/>
      <c r="B1462" s="140"/>
      <c r="C1462" s="140"/>
    </row>
    <row r="1463" spans="1:3" ht="12" customHeight="1">
      <c r="A1463" s="139"/>
      <c r="B1463" s="140"/>
      <c r="C1463" s="140"/>
    </row>
    <row r="1464" spans="1:3" ht="12" customHeight="1">
      <c r="A1464" s="139"/>
      <c r="B1464" s="140"/>
      <c r="C1464" s="140"/>
    </row>
    <row r="1465" spans="1:3" ht="12" customHeight="1">
      <c r="A1465" s="139"/>
      <c r="B1465" s="140"/>
      <c r="C1465" s="140"/>
    </row>
    <row r="1466" spans="1:3" ht="12" customHeight="1">
      <c r="A1466" s="139"/>
      <c r="B1466" s="140"/>
      <c r="C1466" s="140"/>
    </row>
    <row r="1467" spans="1:3" ht="12" customHeight="1">
      <c r="A1467" s="139"/>
      <c r="B1467" s="140"/>
      <c r="C1467" s="140"/>
    </row>
    <row r="1468" spans="1:3" ht="12" customHeight="1">
      <c r="A1468" s="139"/>
      <c r="B1468" s="140"/>
      <c r="C1468" s="140"/>
    </row>
    <row r="1469" spans="1:3" ht="12" customHeight="1">
      <c r="A1469" s="139"/>
      <c r="B1469" s="140"/>
      <c r="C1469" s="140"/>
    </row>
    <row r="1470" spans="1:3" ht="12" customHeight="1">
      <c r="A1470" s="139"/>
      <c r="B1470" s="140"/>
      <c r="C1470" s="140"/>
    </row>
    <row r="1471" spans="1:3" ht="12" customHeight="1">
      <c r="A1471" s="139"/>
      <c r="B1471" s="140"/>
      <c r="C1471" s="140"/>
    </row>
    <row r="1472" spans="1:3" ht="12" customHeight="1">
      <c r="A1472" s="139"/>
      <c r="B1472" s="140"/>
      <c r="C1472" s="140"/>
    </row>
    <row r="1473" spans="1:3" ht="12" customHeight="1">
      <c r="A1473" s="139"/>
      <c r="B1473" s="140"/>
      <c r="C1473" s="140"/>
    </row>
    <row r="1474" spans="1:3" ht="12" customHeight="1">
      <c r="A1474" s="139"/>
      <c r="B1474" s="140"/>
      <c r="C1474" s="140"/>
    </row>
    <row r="1475" spans="1:3" ht="12" customHeight="1">
      <c r="A1475" s="139"/>
      <c r="B1475" s="140"/>
      <c r="C1475" s="140"/>
    </row>
    <row r="1476" spans="1:3" ht="12" customHeight="1">
      <c r="A1476" s="139"/>
      <c r="B1476" s="140"/>
      <c r="C1476" s="140"/>
    </row>
    <row r="1477" spans="1:3" ht="12" customHeight="1">
      <c r="A1477" s="139"/>
      <c r="B1477" s="140"/>
      <c r="C1477" s="140"/>
    </row>
    <row r="1478" spans="1:3" ht="12" customHeight="1">
      <c r="A1478" s="139"/>
      <c r="B1478" s="140"/>
      <c r="C1478" s="140"/>
    </row>
    <row r="1479" spans="1:3" ht="12" customHeight="1">
      <c r="A1479" s="139"/>
      <c r="B1479" s="140"/>
      <c r="C1479" s="140"/>
    </row>
    <row r="1480" spans="1:3" ht="12" customHeight="1">
      <c r="A1480" s="139"/>
      <c r="B1480" s="140"/>
      <c r="C1480" s="140"/>
    </row>
    <row r="1481" spans="1:3" ht="12" customHeight="1">
      <c r="A1481" s="139"/>
      <c r="B1481" s="140"/>
      <c r="C1481" s="140"/>
    </row>
    <row r="1482" spans="1:3" ht="12" customHeight="1">
      <c r="A1482" s="139"/>
      <c r="B1482" s="140"/>
      <c r="C1482" s="140"/>
    </row>
    <row r="1483" spans="1:3" ht="12" customHeight="1">
      <c r="A1483" s="139"/>
      <c r="B1483" s="140"/>
      <c r="C1483" s="140"/>
    </row>
    <row r="1484" spans="1:3" ht="12" customHeight="1">
      <c r="A1484" s="139"/>
      <c r="B1484" s="140"/>
      <c r="C1484" s="140"/>
    </row>
    <row r="1485" spans="1:3" ht="12" customHeight="1">
      <c r="A1485" s="139"/>
      <c r="B1485" s="140"/>
      <c r="C1485" s="140"/>
    </row>
    <row r="1486" spans="1:3" ht="12" customHeight="1">
      <c r="A1486" s="139"/>
      <c r="B1486" s="140"/>
      <c r="C1486" s="140"/>
    </row>
    <row r="1487" spans="1:3" ht="12" customHeight="1">
      <c r="A1487" s="139"/>
      <c r="B1487" s="140"/>
      <c r="C1487" s="140"/>
    </row>
    <row r="1488" spans="1:3" ht="12" customHeight="1">
      <c r="A1488" s="139"/>
      <c r="B1488" s="140"/>
      <c r="C1488" s="140"/>
    </row>
    <row r="1489" spans="1:3" ht="12" customHeight="1">
      <c r="A1489" s="139"/>
      <c r="B1489" s="140"/>
      <c r="C1489" s="140"/>
    </row>
    <row r="1490" spans="1:3" ht="12" customHeight="1">
      <c r="A1490" s="139"/>
      <c r="B1490" s="140"/>
      <c r="C1490" s="140"/>
    </row>
    <row r="1491" spans="1:3" ht="12" customHeight="1">
      <c r="A1491" s="139"/>
      <c r="B1491" s="140"/>
      <c r="C1491" s="140"/>
    </row>
    <row r="1492" spans="1:3" ht="12" customHeight="1">
      <c r="A1492" s="139"/>
      <c r="B1492" s="140"/>
      <c r="C1492" s="140"/>
    </row>
    <row r="1493" spans="1:3" ht="12" customHeight="1">
      <c r="A1493" s="139"/>
      <c r="B1493" s="140"/>
      <c r="C1493" s="140"/>
    </row>
    <row r="1494" spans="1:3" ht="12" customHeight="1">
      <c r="A1494" s="139"/>
      <c r="B1494" s="140"/>
      <c r="C1494" s="140"/>
    </row>
    <row r="1495" spans="1:3" ht="12" customHeight="1">
      <c r="A1495" s="139"/>
      <c r="B1495" s="140"/>
      <c r="C1495" s="140"/>
    </row>
    <row r="1496" spans="1:3" ht="12" customHeight="1">
      <c r="A1496" s="139"/>
      <c r="B1496" s="140"/>
      <c r="C1496" s="140"/>
    </row>
    <row r="1497" spans="1:3" ht="12" customHeight="1">
      <c r="A1497" s="139"/>
      <c r="B1497" s="140"/>
      <c r="C1497" s="140"/>
    </row>
    <row r="1498" spans="1:3" ht="12" customHeight="1">
      <c r="A1498" s="139"/>
      <c r="B1498" s="140"/>
      <c r="C1498" s="140"/>
    </row>
    <row r="1499" spans="1:3" ht="12" customHeight="1">
      <c r="A1499" s="139"/>
      <c r="B1499" s="140"/>
      <c r="C1499" s="140"/>
    </row>
    <row r="1500" spans="1:3" ht="12" customHeight="1">
      <c r="A1500" s="139"/>
      <c r="B1500" s="140"/>
      <c r="C1500" s="140"/>
    </row>
    <row r="1501" spans="1:3" ht="12" customHeight="1">
      <c r="A1501" s="139"/>
      <c r="B1501" s="140"/>
      <c r="C1501" s="140"/>
    </row>
    <row r="1502" spans="1:3" ht="12" customHeight="1">
      <c r="A1502" s="139"/>
      <c r="B1502" s="140"/>
      <c r="C1502" s="140"/>
    </row>
    <row r="1503" spans="1:3" ht="12" customHeight="1">
      <c r="A1503" s="139"/>
      <c r="B1503" s="140"/>
      <c r="C1503" s="140"/>
    </row>
    <row r="1504" spans="1:3" ht="12" customHeight="1">
      <c r="A1504" s="139"/>
      <c r="B1504" s="140"/>
      <c r="C1504" s="140"/>
    </row>
    <row r="1505" spans="1:3" ht="12" customHeight="1">
      <c r="A1505" s="139"/>
      <c r="B1505" s="140"/>
      <c r="C1505" s="140"/>
    </row>
    <row r="1506" spans="1:3" ht="12" customHeight="1">
      <c r="A1506" s="139"/>
      <c r="B1506" s="140"/>
      <c r="C1506" s="140"/>
    </row>
    <row r="1507" spans="1:3" ht="12" customHeight="1">
      <c r="A1507" s="139"/>
      <c r="B1507" s="140"/>
      <c r="C1507" s="140"/>
    </row>
    <row r="1508" spans="1:3" ht="12" customHeight="1">
      <c r="A1508" s="139"/>
      <c r="B1508" s="140"/>
      <c r="C1508" s="140"/>
    </row>
    <row r="1509" spans="1:3" ht="12" customHeight="1">
      <c r="A1509" s="139"/>
      <c r="B1509" s="140"/>
      <c r="C1509" s="140"/>
    </row>
    <row r="1510" spans="1:3" ht="12" customHeight="1">
      <c r="A1510" s="139"/>
      <c r="B1510" s="140"/>
      <c r="C1510" s="140"/>
    </row>
    <row r="1511" spans="1:3" ht="12" customHeight="1">
      <c r="A1511" s="139"/>
      <c r="B1511" s="140"/>
      <c r="C1511" s="140"/>
    </row>
    <row r="1512" spans="1:3" ht="12" customHeight="1">
      <c r="A1512" s="139"/>
      <c r="B1512" s="140"/>
      <c r="C1512" s="140"/>
    </row>
    <row r="1513" spans="1:3" ht="12" customHeight="1">
      <c r="A1513" s="139"/>
      <c r="B1513" s="140"/>
      <c r="C1513" s="140"/>
    </row>
    <row r="1514" spans="1:3" ht="12" customHeight="1">
      <c r="A1514" s="139"/>
      <c r="B1514" s="140"/>
      <c r="C1514" s="140"/>
    </row>
    <row r="1515" spans="1:3" ht="12" customHeight="1">
      <c r="A1515" s="139"/>
      <c r="B1515" s="140"/>
      <c r="C1515" s="140"/>
    </row>
    <row r="1516" spans="1:3" ht="12" customHeight="1">
      <c r="A1516" s="139"/>
      <c r="B1516" s="140"/>
      <c r="C1516" s="140"/>
    </row>
    <row r="1517" spans="1:3" ht="12" customHeight="1">
      <c r="A1517" s="139"/>
      <c r="B1517" s="140"/>
      <c r="C1517" s="140"/>
    </row>
    <row r="1518" spans="1:3" ht="12" customHeight="1">
      <c r="A1518" s="139"/>
      <c r="B1518" s="140"/>
      <c r="C1518" s="140"/>
    </row>
    <row r="1519" spans="1:3" ht="12" customHeight="1">
      <c r="A1519" s="139"/>
      <c r="B1519" s="140"/>
      <c r="C1519" s="140"/>
    </row>
    <row r="1520" spans="1:3" ht="12" customHeight="1">
      <c r="A1520" s="139"/>
      <c r="B1520" s="140"/>
      <c r="C1520" s="140"/>
    </row>
    <row r="1521" spans="1:3" ht="12" customHeight="1">
      <c r="A1521" s="139"/>
      <c r="B1521" s="140"/>
      <c r="C1521" s="140"/>
    </row>
    <row r="1522" spans="1:3" ht="12" customHeight="1">
      <c r="A1522" s="139"/>
      <c r="B1522" s="140"/>
      <c r="C1522" s="140"/>
    </row>
    <row r="1523" spans="1:3" ht="12" customHeight="1">
      <c r="A1523" s="139"/>
      <c r="B1523" s="140"/>
      <c r="C1523" s="140"/>
    </row>
    <row r="1524" spans="1:3" ht="12" customHeight="1">
      <c r="A1524" s="139"/>
      <c r="B1524" s="140"/>
      <c r="C1524" s="140"/>
    </row>
    <row r="1525" spans="1:3" ht="12" customHeight="1">
      <c r="A1525" s="139"/>
      <c r="B1525" s="140"/>
      <c r="C1525" s="140"/>
    </row>
    <row r="1526" spans="1:3" ht="12" customHeight="1">
      <c r="A1526" s="139"/>
      <c r="B1526" s="140"/>
      <c r="C1526" s="140"/>
    </row>
    <row r="1527" spans="1:3" ht="12" customHeight="1">
      <c r="A1527" s="139"/>
      <c r="B1527" s="140"/>
      <c r="C1527" s="140"/>
    </row>
    <row r="1528" spans="1:3" ht="12" customHeight="1">
      <c r="A1528" s="139"/>
      <c r="B1528" s="140"/>
      <c r="C1528" s="140"/>
    </row>
    <row r="1529" spans="1:3" ht="12" customHeight="1">
      <c r="A1529" s="139"/>
      <c r="B1529" s="140"/>
      <c r="C1529" s="140"/>
    </row>
    <row r="1530" spans="1:3" ht="12" customHeight="1">
      <c r="A1530" s="139"/>
      <c r="B1530" s="140"/>
      <c r="C1530" s="140"/>
    </row>
    <row r="1531" spans="1:3" ht="12" customHeight="1">
      <c r="A1531" s="139"/>
      <c r="B1531" s="140"/>
      <c r="C1531" s="140"/>
    </row>
    <row r="1532" spans="1:3" ht="12" customHeight="1">
      <c r="A1532" s="139"/>
      <c r="B1532" s="140"/>
      <c r="C1532" s="140"/>
    </row>
    <row r="1533" spans="1:3" ht="12" customHeight="1">
      <c r="A1533" s="139"/>
      <c r="B1533" s="140"/>
      <c r="C1533" s="140"/>
    </row>
    <row r="1534" spans="1:3" ht="12" customHeight="1">
      <c r="A1534" s="139"/>
      <c r="B1534" s="140"/>
      <c r="C1534" s="140"/>
    </row>
    <row r="1535" spans="1:3" ht="12" customHeight="1">
      <c r="A1535" s="139"/>
      <c r="B1535" s="140"/>
      <c r="C1535" s="140"/>
    </row>
    <row r="1536" spans="1:3" ht="12" customHeight="1">
      <c r="A1536" s="139"/>
      <c r="B1536" s="140"/>
      <c r="C1536" s="140"/>
    </row>
    <row r="1537" spans="1:3" ht="12" customHeight="1">
      <c r="A1537" s="139"/>
      <c r="B1537" s="140"/>
      <c r="C1537" s="140"/>
    </row>
    <row r="1538" spans="1:3" ht="12" customHeight="1">
      <c r="A1538" s="139"/>
      <c r="B1538" s="140"/>
      <c r="C1538" s="140"/>
    </row>
    <row r="1539" spans="1:3" ht="12" customHeight="1">
      <c r="A1539" s="139"/>
      <c r="B1539" s="140"/>
      <c r="C1539" s="140"/>
    </row>
    <row r="1540" spans="1:3" ht="12" customHeight="1">
      <c r="A1540" s="139"/>
      <c r="B1540" s="140"/>
      <c r="C1540" s="140"/>
    </row>
    <row r="1541" spans="1:3" ht="12" customHeight="1">
      <c r="A1541" s="139"/>
      <c r="B1541" s="140"/>
      <c r="C1541" s="140"/>
    </row>
    <row r="1542" spans="1:3" ht="12" customHeight="1">
      <c r="A1542" s="139"/>
      <c r="B1542" s="140"/>
      <c r="C1542" s="140"/>
    </row>
    <row r="1543" spans="1:3" ht="12" customHeight="1">
      <c r="A1543" s="139"/>
      <c r="B1543" s="140"/>
      <c r="C1543" s="140"/>
    </row>
    <row r="1544" spans="1:3" ht="12" customHeight="1">
      <c r="A1544" s="139"/>
      <c r="B1544" s="140"/>
      <c r="C1544" s="140"/>
    </row>
    <row r="1545" spans="1:3" ht="12" customHeight="1">
      <c r="A1545" s="139"/>
      <c r="B1545" s="140"/>
      <c r="C1545" s="140"/>
    </row>
    <row r="1546" spans="1:3" ht="12" customHeight="1">
      <c r="A1546" s="139"/>
      <c r="B1546" s="140"/>
      <c r="C1546" s="140"/>
    </row>
    <row r="1547" spans="1:3" ht="12" customHeight="1">
      <c r="A1547" s="139"/>
      <c r="B1547" s="140"/>
      <c r="C1547" s="140"/>
    </row>
    <row r="1548" spans="1:3" ht="12" customHeight="1">
      <c r="A1548" s="139"/>
      <c r="B1548" s="140"/>
      <c r="C1548" s="140"/>
    </row>
    <row r="1549" spans="1:3" ht="12" customHeight="1">
      <c r="A1549" s="139"/>
      <c r="B1549" s="140"/>
      <c r="C1549" s="140"/>
    </row>
    <row r="1550" spans="1:3" ht="12" customHeight="1">
      <c r="A1550" s="139"/>
      <c r="B1550" s="140"/>
      <c r="C1550" s="140"/>
    </row>
    <row r="1551" spans="1:3" ht="12" customHeight="1">
      <c r="A1551" s="139"/>
      <c r="B1551" s="140"/>
      <c r="C1551" s="140"/>
    </row>
    <row r="1552" spans="1:3" ht="12" customHeight="1">
      <c r="A1552" s="139"/>
      <c r="B1552" s="140"/>
      <c r="C1552" s="140"/>
    </row>
    <row r="1553" spans="1:3" ht="12" customHeight="1">
      <c r="A1553" s="139"/>
      <c r="B1553" s="140"/>
      <c r="C1553" s="140"/>
    </row>
    <row r="1554" spans="1:3" ht="12" customHeight="1">
      <c r="A1554" s="139"/>
      <c r="B1554" s="140"/>
      <c r="C1554" s="140"/>
    </row>
    <row r="1555" spans="1:3" ht="12" customHeight="1">
      <c r="A1555" s="139"/>
      <c r="B1555" s="140"/>
      <c r="C1555" s="140"/>
    </row>
    <row r="1556" spans="1:3" ht="12" customHeight="1">
      <c r="A1556" s="139"/>
      <c r="B1556" s="140"/>
      <c r="C1556" s="140"/>
    </row>
    <row r="1557" spans="1:3" ht="12" customHeight="1">
      <c r="A1557" s="139"/>
      <c r="B1557" s="140"/>
      <c r="C1557" s="140"/>
    </row>
    <row r="1558" spans="1:3" ht="12" customHeight="1">
      <c r="A1558" s="139"/>
      <c r="B1558" s="140"/>
      <c r="C1558" s="140"/>
    </row>
    <row r="1559" spans="1:3" ht="12" customHeight="1">
      <c r="A1559" s="139"/>
      <c r="B1559" s="140"/>
      <c r="C1559" s="140"/>
    </row>
    <row r="1560" spans="1:3" ht="12" customHeight="1">
      <c r="A1560" s="139"/>
      <c r="B1560" s="140"/>
      <c r="C1560" s="140"/>
    </row>
    <row r="1561" spans="1:3" ht="12" customHeight="1">
      <c r="A1561" s="139"/>
      <c r="B1561" s="140"/>
      <c r="C1561" s="140"/>
    </row>
    <row r="1562" spans="1:3" ht="12" customHeight="1">
      <c r="A1562" s="139"/>
      <c r="B1562" s="140"/>
      <c r="C1562" s="140"/>
    </row>
    <row r="1563" spans="1:3" ht="12" customHeight="1">
      <c r="A1563" s="139"/>
      <c r="B1563" s="140"/>
      <c r="C1563" s="140"/>
    </row>
    <row r="1564" spans="1:3" ht="12" customHeight="1">
      <c r="A1564" s="139"/>
      <c r="B1564" s="140"/>
      <c r="C1564" s="140"/>
    </row>
    <row r="1565" spans="1:3" ht="12" customHeight="1">
      <c r="A1565" s="139"/>
      <c r="B1565" s="140"/>
      <c r="C1565" s="140"/>
    </row>
    <row r="1566" spans="1:3" ht="12" customHeight="1">
      <c r="A1566" s="139"/>
      <c r="B1566" s="140"/>
      <c r="C1566" s="140"/>
    </row>
    <row r="1567" spans="1:3" ht="12" customHeight="1">
      <c r="A1567" s="139"/>
      <c r="B1567" s="140"/>
      <c r="C1567" s="140"/>
    </row>
    <row r="1568" spans="1:3" ht="12" customHeight="1">
      <c r="A1568" s="139"/>
      <c r="B1568" s="140"/>
      <c r="C1568" s="140"/>
    </row>
    <row r="1569" spans="1:3" ht="12" customHeight="1">
      <c r="A1569" s="139"/>
      <c r="B1569" s="140"/>
      <c r="C1569" s="140"/>
    </row>
    <row r="1570" spans="1:3" ht="12" customHeight="1">
      <c r="A1570" s="139"/>
      <c r="B1570" s="140"/>
      <c r="C1570" s="140"/>
    </row>
    <row r="1571" spans="1:3" ht="12" customHeight="1">
      <c r="A1571" s="139"/>
      <c r="B1571" s="140"/>
      <c r="C1571" s="140"/>
    </row>
    <row r="1572" spans="1:3" ht="12" customHeight="1">
      <c r="A1572" s="139"/>
      <c r="B1572" s="140"/>
      <c r="C1572" s="140"/>
    </row>
    <row r="1573" spans="1:3" ht="12" customHeight="1">
      <c r="A1573" s="139"/>
      <c r="B1573" s="140"/>
      <c r="C1573" s="140"/>
    </row>
    <row r="1574" spans="1:3" ht="12" customHeight="1">
      <c r="A1574" s="139"/>
      <c r="B1574" s="140"/>
      <c r="C1574" s="140"/>
    </row>
    <row r="1575" spans="1:3" ht="12" customHeight="1">
      <c r="A1575" s="139"/>
      <c r="B1575" s="140"/>
      <c r="C1575" s="140"/>
    </row>
    <row r="1576" spans="1:3" ht="12" customHeight="1">
      <c r="A1576" s="139"/>
      <c r="B1576" s="140"/>
      <c r="C1576" s="140"/>
    </row>
    <row r="1577" spans="1:3" ht="12" customHeight="1">
      <c r="A1577" s="139"/>
      <c r="B1577" s="140"/>
      <c r="C1577" s="140"/>
    </row>
    <row r="1578" spans="1:3" ht="12" customHeight="1">
      <c r="A1578" s="139"/>
      <c r="B1578" s="140"/>
      <c r="C1578" s="140"/>
    </row>
    <row r="1579" spans="1:3" ht="12" customHeight="1">
      <c r="A1579" s="139"/>
      <c r="B1579" s="140"/>
      <c r="C1579" s="140"/>
    </row>
    <row r="1580" spans="1:3" ht="12" customHeight="1">
      <c r="A1580" s="139"/>
      <c r="B1580" s="140"/>
      <c r="C1580" s="140"/>
    </row>
    <row r="1581" spans="1:3" ht="12" customHeight="1">
      <c r="A1581" s="139"/>
      <c r="B1581" s="140"/>
      <c r="C1581" s="140"/>
    </row>
    <row r="1582" spans="1:3" ht="12" customHeight="1">
      <c r="A1582" s="139"/>
      <c r="B1582" s="140"/>
      <c r="C1582" s="140"/>
    </row>
    <row r="1583" spans="1:3" ht="12" customHeight="1">
      <c r="A1583" s="139"/>
      <c r="B1583" s="140"/>
      <c r="C1583" s="140"/>
    </row>
    <row r="1584" spans="1:3" ht="12" customHeight="1">
      <c r="A1584" s="139"/>
      <c r="B1584" s="140"/>
      <c r="C1584" s="140"/>
    </row>
    <row r="1585" spans="1:3" ht="12" customHeight="1">
      <c r="A1585" s="139"/>
      <c r="B1585" s="140"/>
      <c r="C1585" s="140"/>
    </row>
    <row r="1586" spans="1:3" ht="12" customHeight="1">
      <c r="A1586" s="139"/>
      <c r="B1586" s="140"/>
      <c r="C1586" s="140"/>
    </row>
    <row r="1587" spans="1:3" ht="12" customHeight="1">
      <c r="A1587" s="139"/>
      <c r="B1587" s="140"/>
      <c r="C1587" s="140"/>
    </row>
    <row r="1588" spans="1:3" ht="12" customHeight="1">
      <c r="A1588" s="139"/>
      <c r="B1588" s="140"/>
      <c r="C1588" s="140"/>
    </row>
    <row r="1589" spans="1:3" ht="12" customHeight="1">
      <c r="A1589" s="139"/>
      <c r="B1589" s="140"/>
      <c r="C1589" s="140"/>
    </row>
    <row r="1590" spans="1:3" ht="12" customHeight="1">
      <c r="A1590" s="139"/>
      <c r="B1590" s="140"/>
      <c r="C1590" s="140"/>
    </row>
    <row r="1591" spans="1:3" ht="12" customHeight="1">
      <c r="A1591" s="139"/>
      <c r="B1591" s="140"/>
      <c r="C1591" s="140"/>
    </row>
    <row r="1592" spans="1:3" ht="12" customHeight="1">
      <c r="A1592" s="139"/>
      <c r="B1592" s="140"/>
      <c r="C1592" s="140"/>
    </row>
    <row r="1593" spans="1:3" ht="12" customHeight="1">
      <c r="A1593" s="139"/>
      <c r="B1593" s="140"/>
      <c r="C1593" s="140"/>
    </row>
    <row r="1594" spans="1:3" ht="12" customHeight="1">
      <c r="A1594" s="139"/>
      <c r="B1594" s="140"/>
      <c r="C1594" s="140"/>
    </row>
    <row r="1595" spans="1:3" ht="12" customHeight="1">
      <c r="A1595" s="139"/>
      <c r="B1595" s="140"/>
      <c r="C1595" s="140"/>
    </row>
    <row r="1596" spans="1:3" ht="12" customHeight="1">
      <c r="A1596" s="139"/>
      <c r="B1596" s="140"/>
      <c r="C1596" s="140"/>
    </row>
    <row r="1597" spans="1:3" ht="12" customHeight="1">
      <c r="A1597" s="139"/>
      <c r="B1597" s="140"/>
      <c r="C1597" s="140"/>
    </row>
    <row r="1598" spans="1:3" ht="12" customHeight="1">
      <c r="A1598" s="139"/>
      <c r="B1598" s="140"/>
      <c r="C1598" s="140"/>
    </row>
    <row r="1599" spans="1:3" ht="12" customHeight="1">
      <c r="A1599" s="139"/>
      <c r="B1599" s="140"/>
      <c r="C1599" s="140"/>
    </row>
    <row r="1600" spans="1:3" ht="12" customHeight="1">
      <c r="A1600" s="139"/>
      <c r="B1600" s="140"/>
      <c r="C1600" s="140"/>
    </row>
    <row r="1601" spans="1:3" ht="12" customHeight="1">
      <c r="A1601" s="139"/>
      <c r="B1601" s="140"/>
      <c r="C1601" s="140"/>
    </row>
    <row r="1602" spans="1:3" ht="12" customHeight="1">
      <c r="A1602" s="139"/>
      <c r="B1602" s="140"/>
      <c r="C1602" s="140"/>
    </row>
    <row r="1603" spans="1:3" ht="12" customHeight="1">
      <c r="A1603" s="139"/>
      <c r="B1603" s="140"/>
      <c r="C1603" s="140"/>
    </row>
    <row r="1604" spans="1:3" ht="12" customHeight="1">
      <c r="A1604" s="139"/>
      <c r="B1604" s="140"/>
      <c r="C1604" s="140"/>
    </row>
    <row r="1605" spans="1:3" ht="12" customHeight="1">
      <c r="A1605" s="139"/>
      <c r="B1605" s="140"/>
      <c r="C1605" s="140"/>
    </row>
    <row r="1606" spans="1:3" ht="12" customHeight="1">
      <c r="A1606" s="139"/>
      <c r="B1606" s="140"/>
      <c r="C1606" s="140"/>
    </row>
    <row r="1607" spans="1:3" ht="12" customHeight="1">
      <c r="A1607" s="139"/>
      <c r="B1607" s="140"/>
      <c r="C1607" s="140"/>
    </row>
    <row r="1608" spans="1:3" ht="12" customHeight="1">
      <c r="A1608" s="139"/>
      <c r="B1608" s="140"/>
      <c r="C1608" s="140"/>
    </row>
    <row r="1609" spans="1:3" ht="12" customHeight="1">
      <c r="A1609" s="139"/>
      <c r="B1609" s="140"/>
      <c r="C1609" s="140"/>
    </row>
    <row r="1610" spans="1:3" ht="12" customHeight="1">
      <c r="A1610" s="139"/>
      <c r="B1610" s="140"/>
      <c r="C1610" s="140"/>
    </row>
    <row r="1611" spans="1:3" ht="12" customHeight="1">
      <c r="A1611" s="139"/>
      <c r="B1611" s="140"/>
      <c r="C1611" s="140"/>
    </row>
    <row r="1612" spans="1:3" ht="12" customHeight="1">
      <c r="A1612" s="139"/>
      <c r="B1612" s="140"/>
      <c r="C1612" s="140"/>
    </row>
    <row r="1613" spans="1:3" ht="12" customHeight="1">
      <c r="A1613" s="139"/>
      <c r="B1613" s="140"/>
      <c r="C1613" s="140"/>
    </row>
    <row r="1614" spans="1:3" ht="12" customHeight="1">
      <c r="A1614" s="139"/>
      <c r="B1614" s="140"/>
      <c r="C1614" s="140"/>
    </row>
    <row r="1615" spans="1:3" ht="12" customHeight="1">
      <c r="A1615" s="139"/>
      <c r="B1615" s="140"/>
      <c r="C1615" s="140"/>
    </row>
    <row r="1616" spans="1:3" ht="12" customHeight="1">
      <c r="A1616" s="139"/>
      <c r="B1616" s="140"/>
      <c r="C1616" s="140"/>
    </row>
    <row r="1617" spans="1:3" ht="12" customHeight="1">
      <c r="A1617" s="139"/>
      <c r="B1617" s="140"/>
      <c r="C1617" s="140"/>
    </row>
    <row r="1618" spans="1:3" ht="12" customHeight="1">
      <c r="A1618" s="139"/>
      <c r="B1618" s="140"/>
      <c r="C1618" s="140"/>
    </row>
    <row r="1619" spans="1:3" ht="12" customHeight="1">
      <c r="A1619" s="139"/>
      <c r="B1619" s="140"/>
      <c r="C1619" s="140"/>
    </row>
    <row r="1620" spans="1:3" ht="12" customHeight="1">
      <c r="A1620" s="139"/>
      <c r="B1620" s="140"/>
      <c r="C1620" s="140"/>
    </row>
    <row r="1621" spans="1:3" ht="12" customHeight="1">
      <c r="A1621" s="139"/>
      <c r="B1621" s="140"/>
      <c r="C1621" s="140"/>
    </row>
    <row r="1622" spans="1:3" ht="12" customHeight="1">
      <c r="A1622" s="139"/>
      <c r="B1622" s="140"/>
      <c r="C1622" s="140"/>
    </row>
    <row r="1623" spans="1:3" ht="12" customHeight="1">
      <c r="A1623" s="139"/>
      <c r="B1623" s="140"/>
      <c r="C1623" s="140"/>
    </row>
    <row r="1624" spans="1:3" ht="12" customHeight="1">
      <c r="A1624" s="139"/>
      <c r="B1624" s="140"/>
      <c r="C1624" s="140"/>
    </row>
    <row r="1625" spans="1:3" ht="12" customHeight="1">
      <c r="A1625" s="139"/>
      <c r="B1625" s="140"/>
      <c r="C1625" s="140"/>
    </row>
    <row r="1626" spans="1:3" ht="12" customHeight="1">
      <c r="A1626" s="139"/>
      <c r="B1626" s="140"/>
      <c r="C1626" s="140"/>
    </row>
    <row r="1627" spans="1:3" ht="12" customHeight="1">
      <c r="A1627" s="139"/>
      <c r="B1627" s="140"/>
      <c r="C1627" s="140"/>
    </row>
    <row r="1628" spans="1:3" ht="12" customHeight="1">
      <c r="A1628" s="139"/>
      <c r="B1628" s="140"/>
      <c r="C1628" s="140"/>
    </row>
    <row r="1629" spans="1:3" ht="12" customHeight="1">
      <c r="A1629" s="139"/>
      <c r="B1629" s="140"/>
      <c r="C1629" s="140"/>
    </row>
    <row r="1630" spans="1:3" ht="12" customHeight="1">
      <c r="A1630" s="139"/>
      <c r="B1630" s="140"/>
      <c r="C1630" s="140"/>
    </row>
    <row r="1631" spans="1:3" ht="12" customHeight="1">
      <c r="A1631" s="139"/>
      <c r="B1631" s="140"/>
      <c r="C1631" s="140"/>
    </row>
    <row r="1632" spans="1:3" ht="12" customHeight="1">
      <c r="A1632" s="139"/>
      <c r="B1632" s="140"/>
      <c r="C1632" s="140"/>
    </row>
    <row r="1633" spans="1:3" ht="12" customHeight="1">
      <c r="A1633" s="139"/>
      <c r="B1633" s="140"/>
      <c r="C1633" s="140"/>
    </row>
    <row r="1634" spans="1:3" ht="12" customHeight="1">
      <c r="A1634" s="139"/>
      <c r="B1634" s="140"/>
      <c r="C1634" s="140"/>
    </row>
    <row r="1635" spans="1:3" ht="12" customHeight="1">
      <c r="A1635" s="139"/>
      <c r="B1635" s="140"/>
      <c r="C1635" s="140"/>
    </row>
    <row r="1636" spans="1:3" ht="12" customHeight="1">
      <c r="A1636" s="139"/>
      <c r="B1636" s="140"/>
      <c r="C1636" s="140"/>
    </row>
    <row r="1637" spans="1:3" ht="12" customHeight="1">
      <c r="A1637" s="139"/>
      <c r="B1637" s="140"/>
      <c r="C1637" s="140"/>
    </row>
    <row r="1638" spans="1:3" ht="12" customHeight="1">
      <c r="A1638" s="139"/>
      <c r="B1638" s="140"/>
      <c r="C1638" s="140"/>
    </row>
    <row r="1639" spans="1:3" ht="12" customHeight="1">
      <c r="A1639" s="139"/>
      <c r="B1639" s="140"/>
      <c r="C1639" s="140"/>
    </row>
    <row r="1640" spans="1:3" ht="12" customHeight="1">
      <c r="A1640" s="139"/>
      <c r="B1640" s="140"/>
      <c r="C1640" s="140"/>
    </row>
    <row r="1641" spans="1:3" ht="12" customHeight="1">
      <c r="A1641" s="139"/>
      <c r="B1641" s="140"/>
      <c r="C1641" s="140"/>
    </row>
    <row r="1642" spans="1:3" ht="12" customHeight="1">
      <c r="A1642" s="139"/>
      <c r="B1642" s="140"/>
      <c r="C1642" s="140"/>
    </row>
    <row r="1643" spans="1:3" ht="12" customHeight="1">
      <c r="A1643" s="139"/>
      <c r="B1643" s="140"/>
      <c r="C1643" s="140"/>
    </row>
    <row r="1644" spans="1:3" ht="12" customHeight="1">
      <c r="A1644" s="139"/>
      <c r="B1644" s="140"/>
      <c r="C1644" s="140"/>
    </row>
    <row r="1645" spans="1:3" ht="12" customHeight="1">
      <c r="A1645" s="139"/>
      <c r="B1645" s="140"/>
      <c r="C1645" s="140"/>
    </row>
    <row r="1646" spans="1:3" ht="12" customHeight="1">
      <c r="A1646" s="139"/>
      <c r="B1646" s="140"/>
      <c r="C1646" s="140"/>
    </row>
    <row r="1647" spans="1:3" ht="12" customHeight="1">
      <c r="A1647" s="139"/>
      <c r="B1647" s="140"/>
      <c r="C1647" s="140"/>
    </row>
    <row r="1648" spans="1:3" ht="12" customHeight="1">
      <c r="A1648" s="139"/>
      <c r="B1648" s="140"/>
      <c r="C1648" s="140"/>
    </row>
    <row r="1649" spans="1:3" ht="12" customHeight="1">
      <c r="A1649" s="139"/>
      <c r="B1649" s="140"/>
      <c r="C1649" s="140"/>
    </row>
    <row r="1650" spans="1:3" ht="12" customHeight="1">
      <c r="A1650" s="139"/>
      <c r="B1650" s="140"/>
      <c r="C1650" s="140"/>
    </row>
    <row r="1651" spans="1:3" ht="12" customHeight="1">
      <c r="A1651" s="139"/>
      <c r="B1651" s="140"/>
      <c r="C1651" s="140"/>
    </row>
    <row r="1652" spans="1:3" ht="12" customHeight="1">
      <c r="A1652" s="139"/>
      <c r="B1652" s="140"/>
      <c r="C1652" s="140"/>
    </row>
    <row r="1653" spans="1:3" ht="12" customHeight="1">
      <c r="A1653" s="139"/>
      <c r="B1653" s="140"/>
      <c r="C1653" s="140"/>
    </row>
    <row r="1654" spans="1:3" ht="12" customHeight="1">
      <c r="A1654" s="139"/>
      <c r="B1654" s="140"/>
      <c r="C1654" s="140"/>
    </row>
    <row r="1655" spans="1:3" ht="12" customHeight="1">
      <c r="A1655" s="139"/>
      <c r="B1655" s="140"/>
      <c r="C1655" s="140"/>
    </row>
    <row r="1656" spans="1:3" ht="12" customHeight="1">
      <c r="A1656" s="139"/>
      <c r="B1656" s="140"/>
      <c r="C1656" s="140"/>
    </row>
    <row r="1657" spans="1:3" ht="12" customHeight="1">
      <c r="A1657" s="139"/>
      <c r="B1657" s="140"/>
      <c r="C1657" s="140"/>
    </row>
    <row r="1658" spans="1:3" ht="12" customHeight="1">
      <c r="A1658" s="139"/>
      <c r="B1658" s="140"/>
      <c r="C1658" s="140"/>
    </row>
    <row r="1659" spans="1:3" ht="12" customHeight="1">
      <c r="A1659" s="139"/>
      <c r="B1659" s="140"/>
      <c r="C1659" s="140"/>
    </row>
    <row r="1660" spans="1:3" ht="12" customHeight="1">
      <c r="A1660" s="139"/>
      <c r="B1660" s="140"/>
      <c r="C1660" s="140"/>
    </row>
    <row r="1661" spans="1:3" ht="12" customHeight="1">
      <c r="A1661" s="139"/>
      <c r="B1661" s="140"/>
      <c r="C1661" s="140"/>
    </row>
    <row r="1662" spans="1:3" ht="12" customHeight="1">
      <c r="A1662" s="139"/>
      <c r="B1662" s="140"/>
      <c r="C1662" s="140"/>
    </row>
    <row r="1663" spans="1:3" ht="12" customHeight="1">
      <c r="A1663" s="139"/>
      <c r="B1663" s="140"/>
      <c r="C1663" s="140"/>
    </row>
    <row r="1664" spans="1:3" ht="12" customHeight="1">
      <c r="A1664" s="139"/>
      <c r="B1664" s="140"/>
      <c r="C1664" s="140"/>
    </row>
    <row r="1665" spans="1:3" ht="12" customHeight="1">
      <c r="A1665" s="139"/>
      <c r="B1665" s="140"/>
      <c r="C1665" s="140"/>
    </row>
    <row r="1666" spans="1:3" ht="12" customHeight="1">
      <c r="A1666" s="139"/>
      <c r="B1666" s="140"/>
      <c r="C1666" s="140"/>
    </row>
    <row r="1667" spans="1:3" ht="12" customHeight="1">
      <c r="A1667" s="139"/>
      <c r="B1667" s="140"/>
      <c r="C1667" s="140"/>
    </row>
    <row r="1668" spans="1:3" ht="12" customHeight="1">
      <c r="A1668" s="139"/>
      <c r="B1668" s="140"/>
      <c r="C1668" s="140"/>
    </row>
    <row r="1669" spans="1:3" ht="12" customHeight="1">
      <c r="A1669" s="139"/>
      <c r="B1669" s="140"/>
      <c r="C1669" s="140"/>
    </row>
    <row r="1670" spans="1:3" ht="12" customHeight="1">
      <c r="A1670" s="139"/>
      <c r="B1670" s="140"/>
      <c r="C1670" s="140"/>
    </row>
    <row r="1671" spans="1:3" ht="12" customHeight="1">
      <c r="A1671" s="139"/>
      <c r="B1671" s="140"/>
      <c r="C1671" s="140"/>
    </row>
    <row r="1672" spans="1:3" ht="12" customHeight="1">
      <c r="A1672" s="139"/>
      <c r="B1672" s="140"/>
      <c r="C1672" s="140"/>
    </row>
    <row r="1673" spans="1:3" ht="12" customHeight="1">
      <c r="A1673" s="139"/>
      <c r="B1673" s="140"/>
      <c r="C1673" s="140"/>
    </row>
    <row r="1674" spans="1:3" ht="12" customHeight="1">
      <c r="A1674" s="139"/>
      <c r="B1674" s="140"/>
      <c r="C1674" s="140"/>
    </row>
    <row r="1675" spans="1:3" ht="12" customHeight="1">
      <c r="A1675" s="139"/>
      <c r="B1675" s="140"/>
      <c r="C1675" s="140"/>
    </row>
    <row r="1676" spans="1:3" ht="12" customHeight="1">
      <c r="A1676" s="139"/>
      <c r="B1676" s="140"/>
      <c r="C1676" s="140"/>
    </row>
    <row r="1677" spans="1:3" ht="12" customHeight="1">
      <c r="A1677" s="139"/>
      <c r="B1677" s="140"/>
      <c r="C1677" s="140"/>
    </row>
    <row r="1678" spans="1:3" ht="12" customHeight="1">
      <c r="A1678" s="139"/>
      <c r="B1678" s="140"/>
      <c r="C1678" s="140"/>
    </row>
    <row r="1679" spans="1:3" ht="12" customHeight="1">
      <c r="A1679" s="139"/>
      <c r="B1679" s="140"/>
      <c r="C1679" s="140"/>
    </row>
    <row r="1680" spans="1:3" ht="12" customHeight="1">
      <c r="A1680" s="139"/>
      <c r="B1680" s="140"/>
      <c r="C1680" s="140"/>
    </row>
    <row r="1681" spans="1:3" ht="12" customHeight="1">
      <c r="A1681" s="139"/>
      <c r="B1681" s="140"/>
      <c r="C1681" s="140"/>
    </row>
    <row r="1682" spans="1:3" ht="12" customHeight="1">
      <c r="A1682" s="139"/>
      <c r="B1682" s="140"/>
      <c r="C1682" s="140"/>
    </row>
    <row r="1683" spans="1:3" ht="12" customHeight="1">
      <c r="A1683" s="139"/>
      <c r="B1683" s="140"/>
      <c r="C1683" s="140"/>
    </row>
    <row r="1684" spans="1:3" ht="12" customHeight="1">
      <c r="A1684" s="139"/>
      <c r="B1684" s="140"/>
      <c r="C1684" s="140"/>
    </row>
    <row r="1685" spans="1:3" ht="12" customHeight="1">
      <c r="A1685" s="139"/>
      <c r="B1685" s="140"/>
      <c r="C1685" s="140"/>
    </row>
    <row r="1686" spans="1:3" ht="12" customHeight="1">
      <c r="A1686" s="139"/>
      <c r="B1686" s="140"/>
      <c r="C1686" s="140"/>
    </row>
    <row r="1687" spans="1:3" ht="12" customHeight="1">
      <c r="A1687" s="139"/>
      <c r="B1687" s="140"/>
      <c r="C1687" s="140"/>
    </row>
    <row r="1688" spans="1:3" ht="12" customHeight="1">
      <c r="A1688" s="139"/>
      <c r="B1688" s="140"/>
      <c r="C1688" s="140"/>
    </row>
    <row r="1689" spans="1:3" ht="12" customHeight="1">
      <c r="A1689" s="139"/>
      <c r="B1689" s="140"/>
      <c r="C1689" s="140"/>
    </row>
    <row r="1690" spans="1:3" ht="12" customHeight="1">
      <c r="A1690" s="139"/>
      <c r="B1690" s="140"/>
      <c r="C1690" s="140"/>
    </row>
    <row r="1691" spans="1:3" ht="12" customHeight="1">
      <c r="A1691" s="139"/>
      <c r="B1691" s="140"/>
      <c r="C1691" s="140"/>
    </row>
    <row r="1692" spans="1:3" ht="12" customHeight="1">
      <c r="A1692" s="139"/>
      <c r="B1692" s="140"/>
      <c r="C1692" s="140"/>
    </row>
    <row r="1693" spans="1:3" ht="12" customHeight="1">
      <c r="A1693" s="139"/>
      <c r="B1693" s="140"/>
      <c r="C1693" s="140"/>
    </row>
    <row r="1694" spans="1:3" ht="12" customHeight="1">
      <c r="A1694" s="139"/>
      <c r="B1694" s="140"/>
      <c r="C1694" s="140"/>
    </row>
    <row r="1695" spans="1:3" ht="12" customHeight="1">
      <c r="A1695" s="139"/>
      <c r="B1695" s="140"/>
      <c r="C1695" s="140"/>
    </row>
    <row r="1696" spans="1:3" ht="12" customHeight="1">
      <c r="A1696" s="139"/>
      <c r="B1696" s="140"/>
      <c r="C1696" s="140"/>
    </row>
    <row r="1697" spans="1:3" ht="12" customHeight="1">
      <c r="A1697" s="139"/>
      <c r="B1697" s="140"/>
      <c r="C1697" s="140"/>
    </row>
    <row r="1698" spans="1:3" ht="12" customHeight="1">
      <c r="A1698" s="139"/>
      <c r="B1698" s="140"/>
      <c r="C1698" s="140"/>
    </row>
    <row r="1699" spans="1:3" ht="12" customHeight="1">
      <c r="A1699" s="139"/>
      <c r="B1699" s="140"/>
      <c r="C1699" s="140"/>
    </row>
    <row r="1700" spans="1:3" ht="12" customHeight="1">
      <c r="A1700" s="139"/>
      <c r="B1700" s="140"/>
      <c r="C1700" s="140"/>
    </row>
    <row r="1701" spans="1:3" ht="12" customHeight="1">
      <c r="A1701" s="139"/>
      <c r="B1701" s="140"/>
      <c r="C1701" s="140"/>
    </row>
    <row r="1702" spans="1:3" ht="12" customHeight="1">
      <c r="A1702" s="139"/>
      <c r="B1702" s="140"/>
      <c r="C1702" s="140"/>
    </row>
    <row r="1703" spans="1:3" ht="12" customHeight="1">
      <c r="A1703" s="139"/>
      <c r="B1703" s="140"/>
      <c r="C1703" s="140"/>
    </row>
    <row r="1704" spans="1:3" ht="12" customHeight="1">
      <c r="A1704" s="139"/>
      <c r="B1704" s="140"/>
      <c r="C1704" s="140"/>
    </row>
    <row r="1705" spans="1:3" ht="12" customHeight="1">
      <c r="A1705" s="139"/>
      <c r="B1705" s="140"/>
      <c r="C1705" s="140"/>
    </row>
    <row r="1706" spans="1:3" ht="12" customHeight="1">
      <c r="A1706" s="139"/>
      <c r="B1706" s="140"/>
      <c r="C1706" s="140"/>
    </row>
    <row r="1707" spans="1:3" ht="12" customHeight="1">
      <c r="A1707" s="139"/>
      <c r="B1707" s="140"/>
      <c r="C1707" s="140"/>
    </row>
    <row r="1708" spans="1:3" ht="12" customHeight="1">
      <c r="A1708" s="139"/>
      <c r="B1708" s="140"/>
      <c r="C1708" s="140"/>
    </row>
    <row r="1709" spans="1:3" ht="12" customHeight="1">
      <c r="A1709" s="139"/>
      <c r="B1709" s="140"/>
      <c r="C1709" s="140"/>
    </row>
    <row r="1710" spans="1:3" ht="12" customHeight="1">
      <c r="A1710" s="139"/>
      <c r="B1710" s="140"/>
      <c r="C1710" s="140"/>
    </row>
    <row r="1711" spans="1:3" ht="12" customHeight="1">
      <c r="A1711" s="139"/>
      <c r="B1711" s="140"/>
      <c r="C1711" s="140"/>
    </row>
    <row r="1712" spans="1:3" ht="12" customHeight="1">
      <c r="A1712" s="139"/>
      <c r="B1712" s="140"/>
      <c r="C1712" s="140"/>
    </row>
    <row r="1713" spans="1:3" ht="12" customHeight="1">
      <c r="A1713" s="139"/>
      <c r="B1713" s="140"/>
      <c r="C1713" s="140"/>
    </row>
    <row r="1714" spans="1:3" ht="12" customHeight="1">
      <c r="A1714" s="139"/>
      <c r="B1714" s="140"/>
      <c r="C1714" s="140"/>
    </row>
    <row r="1715" spans="1:3" ht="12" customHeight="1">
      <c r="A1715" s="139"/>
      <c r="B1715" s="140"/>
      <c r="C1715" s="140"/>
    </row>
    <row r="1716" spans="1:3" ht="12" customHeight="1">
      <c r="A1716" s="139"/>
      <c r="B1716" s="140"/>
      <c r="C1716" s="140"/>
    </row>
    <row r="1717" spans="1:3" ht="12" customHeight="1">
      <c r="A1717" s="139"/>
      <c r="B1717" s="140"/>
      <c r="C1717" s="140"/>
    </row>
    <row r="1718" spans="1:3" ht="12" customHeight="1">
      <c r="A1718" s="139"/>
      <c r="B1718" s="140"/>
      <c r="C1718" s="140"/>
    </row>
    <row r="1719" spans="1:3" ht="12" customHeight="1">
      <c r="A1719" s="139"/>
      <c r="B1719" s="140"/>
      <c r="C1719" s="140"/>
    </row>
    <row r="1720" spans="1:3" ht="12" customHeight="1">
      <c r="A1720" s="139"/>
      <c r="B1720" s="140"/>
      <c r="C1720" s="140"/>
    </row>
    <row r="1721" spans="1:3" ht="12" customHeight="1">
      <c r="A1721" s="139"/>
      <c r="B1721" s="140"/>
      <c r="C1721" s="140"/>
    </row>
    <row r="1722" spans="1:3" ht="12" customHeight="1">
      <c r="A1722" s="139"/>
      <c r="B1722" s="140"/>
      <c r="C1722" s="140"/>
    </row>
    <row r="1723" spans="1:3" ht="12" customHeight="1">
      <c r="A1723" s="139"/>
      <c r="B1723" s="140"/>
      <c r="C1723" s="140"/>
    </row>
    <row r="1724" spans="1:3" ht="12" customHeight="1">
      <c r="A1724" s="139"/>
      <c r="B1724" s="140"/>
      <c r="C1724" s="140"/>
    </row>
    <row r="1725" spans="1:3" ht="12" customHeight="1">
      <c r="A1725" s="139"/>
      <c r="B1725" s="140"/>
      <c r="C1725" s="140"/>
    </row>
    <row r="1726" spans="1:3" ht="12" customHeight="1">
      <c r="A1726" s="139"/>
      <c r="B1726" s="140"/>
      <c r="C1726" s="140"/>
    </row>
    <row r="1727" spans="1:3" ht="12" customHeight="1">
      <c r="A1727" s="139"/>
      <c r="B1727" s="140"/>
      <c r="C1727" s="140"/>
    </row>
    <row r="1728" spans="1:3" ht="12" customHeight="1">
      <c r="A1728" s="139"/>
      <c r="B1728" s="140"/>
      <c r="C1728" s="140"/>
    </row>
    <row r="1729" spans="1:3" ht="12" customHeight="1">
      <c r="A1729" s="139"/>
      <c r="B1729" s="140"/>
      <c r="C1729" s="140"/>
    </row>
    <row r="1730" spans="1:3" ht="12" customHeight="1">
      <c r="A1730" s="139"/>
      <c r="B1730" s="140"/>
      <c r="C1730" s="140"/>
    </row>
    <row r="1731" spans="1:3" ht="12" customHeight="1">
      <c r="A1731" s="139"/>
      <c r="B1731" s="140"/>
      <c r="C1731" s="140"/>
    </row>
    <row r="1732" spans="1:3" ht="12" customHeight="1">
      <c r="A1732" s="139"/>
      <c r="B1732" s="140"/>
      <c r="C1732" s="140"/>
    </row>
    <row r="1733" spans="1:3" ht="12" customHeight="1">
      <c r="A1733" s="139"/>
      <c r="B1733" s="140"/>
      <c r="C1733" s="140"/>
    </row>
    <row r="1734" spans="1:3" ht="12" customHeight="1">
      <c r="A1734" s="139"/>
      <c r="B1734" s="140"/>
      <c r="C1734" s="140"/>
    </row>
    <row r="1735" spans="1:3" ht="12" customHeight="1">
      <c r="A1735" s="139"/>
      <c r="B1735" s="140"/>
      <c r="C1735" s="140"/>
    </row>
    <row r="1736" spans="1:3" ht="12" customHeight="1">
      <c r="A1736" s="139"/>
      <c r="B1736" s="140"/>
      <c r="C1736" s="140"/>
    </row>
    <row r="1737" spans="1:3" ht="12" customHeight="1">
      <c r="A1737" s="139"/>
      <c r="B1737" s="140"/>
      <c r="C1737" s="140"/>
    </row>
    <row r="1738" spans="1:3" ht="12" customHeight="1">
      <c r="A1738" s="139"/>
      <c r="B1738" s="140"/>
      <c r="C1738" s="140"/>
    </row>
    <row r="1739" spans="1:3" ht="12" customHeight="1">
      <c r="A1739" s="139"/>
      <c r="B1739" s="140"/>
      <c r="C1739" s="140"/>
    </row>
    <row r="1740" spans="1:3" ht="12" customHeight="1">
      <c r="A1740" s="139"/>
      <c r="B1740" s="140"/>
      <c r="C1740" s="140"/>
    </row>
    <row r="1741" spans="1:3" ht="12" customHeight="1">
      <c r="A1741" s="139"/>
      <c r="B1741" s="140"/>
      <c r="C1741" s="140"/>
    </row>
    <row r="1742" spans="1:3" ht="12" customHeight="1">
      <c r="A1742" s="139"/>
      <c r="B1742" s="140"/>
      <c r="C1742" s="140"/>
    </row>
    <row r="1743" spans="1:3" ht="12" customHeight="1">
      <c r="A1743" s="139"/>
      <c r="B1743" s="140"/>
      <c r="C1743" s="140"/>
    </row>
    <row r="1744" spans="1:3" ht="12" customHeight="1">
      <c r="A1744" s="139"/>
      <c r="B1744" s="140"/>
      <c r="C1744" s="140"/>
    </row>
    <row r="1745" spans="1:3" ht="12" customHeight="1">
      <c r="A1745" s="139"/>
      <c r="B1745" s="140"/>
      <c r="C1745" s="140"/>
    </row>
    <row r="1746" spans="1:3" ht="12" customHeight="1">
      <c r="A1746" s="139"/>
      <c r="B1746" s="140"/>
      <c r="C1746" s="140"/>
    </row>
    <row r="1747" spans="1:3" ht="12" customHeight="1">
      <c r="A1747" s="139"/>
      <c r="B1747" s="140"/>
      <c r="C1747" s="140"/>
    </row>
    <row r="1748" spans="1:3" ht="12" customHeight="1">
      <c r="A1748" s="139"/>
      <c r="B1748" s="140"/>
      <c r="C1748" s="140"/>
    </row>
    <row r="1749" spans="1:3" ht="12" customHeight="1">
      <c r="A1749" s="139"/>
      <c r="B1749" s="140"/>
      <c r="C1749" s="140"/>
    </row>
    <row r="1750" spans="1:3" ht="12" customHeight="1">
      <c r="A1750" s="139"/>
      <c r="B1750" s="140"/>
      <c r="C1750" s="140"/>
    </row>
    <row r="1751" spans="1:3" ht="12" customHeight="1">
      <c r="A1751" s="139"/>
      <c r="B1751" s="140"/>
      <c r="C1751" s="140"/>
    </row>
    <row r="1752" spans="1:3" ht="12" customHeight="1">
      <c r="A1752" s="139"/>
      <c r="B1752" s="140"/>
      <c r="C1752" s="140"/>
    </row>
    <row r="1753" spans="1:3" ht="12" customHeight="1">
      <c r="A1753" s="139"/>
      <c r="B1753" s="140"/>
      <c r="C1753" s="140"/>
    </row>
    <row r="1754" spans="1:3" ht="12" customHeight="1">
      <c r="A1754" s="139"/>
      <c r="B1754" s="140"/>
      <c r="C1754" s="140"/>
    </row>
    <row r="1755" spans="1:3" ht="12" customHeight="1">
      <c r="A1755" s="139"/>
      <c r="B1755" s="140"/>
      <c r="C1755" s="140"/>
    </row>
    <row r="1756" spans="1:3" ht="12" customHeight="1">
      <c r="A1756" s="139"/>
      <c r="B1756" s="140"/>
      <c r="C1756" s="140"/>
    </row>
    <row r="1757" spans="1:3" ht="12" customHeight="1">
      <c r="A1757" s="139"/>
      <c r="B1757" s="140"/>
      <c r="C1757" s="140"/>
    </row>
    <row r="1758" spans="1:3" ht="12" customHeight="1">
      <c r="A1758" s="139"/>
      <c r="B1758" s="140"/>
      <c r="C1758" s="140"/>
    </row>
    <row r="1759" spans="1:3" ht="12" customHeight="1">
      <c r="A1759" s="139"/>
      <c r="B1759" s="140"/>
      <c r="C1759" s="140"/>
    </row>
    <row r="1760" spans="1:3" ht="12" customHeight="1">
      <c r="A1760" s="139"/>
      <c r="B1760" s="140"/>
      <c r="C1760" s="140"/>
    </row>
    <row r="1761" spans="1:3" ht="12" customHeight="1">
      <c r="A1761" s="139"/>
      <c r="B1761" s="140"/>
      <c r="C1761" s="140"/>
    </row>
    <row r="1762" spans="1:3" ht="12" customHeight="1">
      <c r="A1762" s="139"/>
      <c r="B1762" s="140"/>
      <c r="C1762" s="140"/>
    </row>
    <row r="1763" spans="1:3" ht="12" customHeight="1">
      <c r="A1763" s="139"/>
      <c r="B1763" s="140"/>
      <c r="C1763" s="140"/>
    </row>
    <row r="1764" spans="1:3" ht="12" customHeight="1">
      <c r="A1764" s="139"/>
      <c r="B1764" s="140"/>
      <c r="C1764" s="140"/>
    </row>
    <row r="1765" spans="1:3" ht="12" customHeight="1">
      <c r="A1765" s="139"/>
      <c r="B1765" s="140"/>
      <c r="C1765" s="140"/>
    </row>
    <row r="1766" spans="1:3" ht="12" customHeight="1">
      <c r="A1766" s="139"/>
      <c r="B1766" s="140"/>
      <c r="C1766" s="140"/>
    </row>
    <row r="1767" spans="1:3" ht="12" customHeight="1">
      <c r="A1767" s="139"/>
      <c r="B1767" s="140"/>
      <c r="C1767" s="140"/>
    </row>
    <row r="1768" spans="1:3" ht="12" customHeight="1">
      <c r="A1768" s="139"/>
      <c r="B1768" s="140"/>
      <c r="C1768" s="140"/>
    </row>
    <row r="1769" spans="1:3" ht="12" customHeight="1">
      <c r="A1769" s="139"/>
      <c r="B1769" s="140"/>
      <c r="C1769" s="140"/>
    </row>
    <row r="1770" spans="1:3" ht="12" customHeight="1">
      <c r="A1770" s="139"/>
      <c r="B1770" s="140"/>
      <c r="C1770" s="140"/>
    </row>
    <row r="1771" spans="1:3" ht="12" customHeight="1">
      <c r="A1771" s="139"/>
      <c r="B1771" s="140"/>
      <c r="C1771" s="140"/>
    </row>
    <row r="1772" spans="1:3" ht="12" customHeight="1">
      <c r="A1772" s="139"/>
      <c r="B1772" s="140"/>
      <c r="C1772" s="140"/>
    </row>
    <row r="1773" spans="1:3" ht="12" customHeight="1">
      <c r="A1773" s="139"/>
      <c r="B1773" s="140"/>
      <c r="C1773" s="140"/>
    </row>
    <row r="1774" spans="1:3" ht="12" customHeight="1">
      <c r="A1774" s="139"/>
      <c r="B1774" s="140"/>
      <c r="C1774" s="140"/>
    </row>
    <row r="1775" spans="1:3" ht="12" customHeight="1">
      <c r="A1775" s="139"/>
      <c r="B1775" s="140"/>
      <c r="C1775" s="140"/>
    </row>
    <row r="1776" spans="1:3" ht="12" customHeight="1">
      <c r="A1776" s="139"/>
      <c r="B1776" s="140"/>
      <c r="C1776" s="140"/>
    </row>
    <row r="1777" spans="1:3" ht="12" customHeight="1">
      <c r="A1777" s="139"/>
      <c r="B1777" s="140"/>
      <c r="C1777" s="140"/>
    </row>
    <row r="1778" spans="1:3" ht="12" customHeight="1">
      <c r="A1778" s="139"/>
      <c r="B1778" s="140"/>
      <c r="C1778" s="140"/>
    </row>
    <row r="1779" spans="1:3" ht="12" customHeight="1">
      <c r="A1779" s="139"/>
      <c r="B1779" s="140"/>
      <c r="C1779" s="140"/>
    </row>
    <row r="1780" spans="1:3" ht="12" customHeight="1">
      <c r="A1780" s="139"/>
      <c r="B1780" s="140"/>
      <c r="C1780" s="140"/>
    </row>
    <row r="1781" spans="1:3" ht="12" customHeight="1">
      <c r="A1781" s="139"/>
      <c r="B1781" s="140"/>
      <c r="C1781" s="140"/>
    </row>
    <row r="1782" spans="1:3" ht="12" customHeight="1">
      <c r="A1782" s="139"/>
      <c r="B1782" s="140"/>
      <c r="C1782" s="140"/>
    </row>
    <row r="1783" spans="1:3" ht="12" customHeight="1">
      <c r="A1783" s="139"/>
      <c r="B1783" s="140"/>
      <c r="C1783" s="140"/>
    </row>
    <row r="1784" spans="1:3" ht="12" customHeight="1">
      <c r="A1784" s="139"/>
      <c r="B1784" s="140"/>
      <c r="C1784" s="140"/>
    </row>
    <row r="1785" spans="1:3" ht="12" customHeight="1">
      <c r="A1785" s="139"/>
      <c r="B1785" s="140"/>
      <c r="C1785" s="140"/>
    </row>
    <row r="1786" spans="1:3" ht="12" customHeight="1">
      <c r="A1786" s="139"/>
      <c r="B1786" s="140"/>
      <c r="C1786" s="140"/>
    </row>
    <row r="1787" spans="1:3" ht="12" customHeight="1">
      <c r="A1787" s="139"/>
      <c r="B1787" s="140"/>
      <c r="C1787" s="140"/>
    </row>
    <row r="1788" spans="1:3" ht="12" customHeight="1">
      <c r="A1788" s="139"/>
      <c r="B1788" s="140"/>
      <c r="C1788" s="140"/>
    </row>
    <row r="1789" spans="1:3" ht="12" customHeight="1">
      <c r="A1789" s="139"/>
      <c r="B1789" s="140"/>
      <c r="C1789" s="140"/>
    </row>
    <row r="1790" spans="1:3" ht="12" customHeight="1">
      <c r="A1790" s="139"/>
      <c r="B1790" s="140"/>
      <c r="C1790" s="140"/>
    </row>
    <row r="1791" spans="1:3" ht="12" customHeight="1">
      <c r="A1791" s="139"/>
      <c r="B1791" s="140"/>
      <c r="C1791" s="140"/>
    </row>
    <row r="1792" spans="1:3" ht="12" customHeight="1">
      <c r="A1792" s="139"/>
      <c r="B1792" s="140"/>
      <c r="C1792" s="140"/>
    </row>
    <row r="1793" spans="1:3" ht="12" customHeight="1">
      <c r="A1793" s="139"/>
      <c r="B1793" s="140"/>
      <c r="C1793" s="140"/>
    </row>
    <row r="1794" spans="1:3" ht="12" customHeight="1">
      <c r="A1794" s="139"/>
      <c r="B1794" s="140"/>
      <c r="C1794" s="140"/>
    </row>
    <row r="1795" spans="1:3" ht="12" customHeight="1">
      <c r="A1795" s="139"/>
      <c r="B1795" s="140"/>
      <c r="C1795" s="140"/>
    </row>
    <row r="1796" spans="1:3" ht="12" customHeight="1">
      <c r="A1796" s="139"/>
      <c r="B1796" s="140"/>
      <c r="C1796" s="140"/>
    </row>
    <row r="1797" spans="1:3" ht="12" customHeight="1">
      <c r="A1797" s="139"/>
      <c r="B1797" s="140"/>
      <c r="C1797" s="140"/>
    </row>
    <row r="1798" spans="1:3" ht="12" customHeight="1">
      <c r="A1798" s="139"/>
      <c r="B1798" s="140"/>
      <c r="C1798" s="140"/>
    </row>
    <row r="1799" spans="1:3" ht="12" customHeight="1">
      <c r="A1799" s="139"/>
      <c r="B1799" s="140"/>
      <c r="C1799" s="140"/>
    </row>
    <row r="1800" spans="1:3" ht="12" customHeight="1">
      <c r="A1800" s="139"/>
      <c r="B1800" s="140"/>
      <c r="C1800" s="140"/>
    </row>
    <row r="1801" spans="1:3" ht="12" customHeight="1">
      <c r="A1801" s="139"/>
      <c r="B1801" s="140"/>
      <c r="C1801" s="140"/>
    </row>
    <row r="1802" spans="1:3" ht="12" customHeight="1">
      <c r="A1802" s="139"/>
      <c r="B1802" s="140"/>
      <c r="C1802" s="140"/>
    </row>
    <row r="1803" spans="1:3" ht="12" customHeight="1">
      <c r="A1803" s="139"/>
      <c r="B1803" s="140"/>
      <c r="C1803" s="140"/>
    </row>
    <row r="1804" spans="1:3" ht="12" customHeight="1">
      <c r="A1804" s="139"/>
      <c r="B1804" s="140"/>
      <c r="C1804" s="140"/>
    </row>
    <row r="1805" spans="1:3" ht="12" customHeight="1">
      <c r="A1805" s="139"/>
      <c r="B1805" s="140"/>
      <c r="C1805" s="140"/>
    </row>
    <row r="1806" spans="1:3" ht="12" customHeight="1">
      <c r="A1806" s="139"/>
      <c r="B1806" s="140"/>
      <c r="C1806" s="140"/>
    </row>
    <row r="1807" spans="1:3" ht="12" customHeight="1">
      <c r="A1807" s="139"/>
      <c r="B1807" s="140"/>
      <c r="C1807" s="140"/>
    </row>
    <row r="1808" spans="1:3" ht="12" customHeight="1">
      <c r="A1808" s="139"/>
      <c r="B1808" s="140"/>
      <c r="C1808" s="140"/>
    </row>
    <row r="1809" spans="1:3" ht="12" customHeight="1">
      <c r="A1809" s="139"/>
      <c r="B1809" s="140"/>
      <c r="C1809" s="140"/>
    </row>
    <row r="1810" spans="1:3" ht="12" customHeight="1">
      <c r="A1810" s="139"/>
      <c r="B1810" s="140"/>
      <c r="C1810" s="140"/>
    </row>
    <row r="1811" spans="1:3" ht="12" customHeight="1">
      <c r="A1811" s="139"/>
      <c r="B1811" s="140"/>
      <c r="C1811" s="140"/>
    </row>
    <row r="1812" spans="1:3" ht="12" customHeight="1">
      <c r="A1812" s="139"/>
      <c r="B1812" s="140"/>
      <c r="C1812" s="140"/>
    </row>
    <row r="1813" spans="1:3" ht="12" customHeight="1">
      <c r="A1813" s="139"/>
      <c r="B1813" s="140"/>
      <c r="C1813" s="140"/>
    </row>
    <row r="1814" spans="1:3" ht="12" customHeight="1">
      <c r="A1814" s="139"/>
      <c r="B1814" s="140"/>
      <c r="C1814" s="140"/>
    </row>
    <row r="1815" spans="1:3" ht="12" customHeight="1">
      <c r="A1815" s="139"/>
      <c r="B1815" s="140"/>
      <c r="C1815" s="140"/>
    </row>
    <row r="1816" spans="1:3" ht="12" customHeight="1">
      <c r="A1816" s="139"/>
      <c r="B1816" s="140"/>
      <c r="C1816" s="140"/>
    </row>
    <row r="1817" spans="1:3" ht="12" customHeight="1">
      <c r="A1817" s="139"/>
      <c r="B1817" s="140"/>
      <c r="C1817" s="140"/>
    </row>
    <row r="1818" spans="1:3" ht="12" customHeight="1">
      <c r="A1818" s="139"/>
      <c r="B1818" s="140"/>
      <c r="C1818" s="140"/>
    </row>
    <row r="1819" spans="1:3" ht="12" customHeight="1">
      <c r="A1819" s="139"/>
      <c r="B1819" s="140"/>
      <c r="C1819" s="140"/>
    </row>
    <row r="1820" spans="1:3" ht="12" customHeight="1">
      <c r="A1820" s="139"/>
      <c r="B1820" s="140"/>
      <c r="C1820" s="140"/>
    </row>
    <row r="1821" spans="1:3" ht="12" customHeight="1">
      <c r="A1821" s="139"/>
      <c r="B1821" s="140"/>
      <c r="C1821" s="140"/>
    </row>
    <row r="1822" spans="1:3" ht="12" customHeight="1">
      <c r="A1822" s="139"/>
      <c r="B1822" s="140"/>
      <c r="C1822" s="140"/>
    </row>
    <row r="1823" spans="1:3" ht="12" customHeight="1">
      <c r="A1823" s="139"/>
      <c r="B1823" s="140"/>
      <c r="C1823" s="140"/>
    </row>
    <row r="1824" spans="1:3" ht="12" customHeight="1">
      <c r="A1824" s="139"/>
      <c r="B1824" s="140"/>
      <c r="C1824" s="140"/>
    </row>
    <row r="1825" spans="1:3" ht="12" customHeight="1">
      <c r="A1825" s="139"/>
      <c r="B1825" s="140"/>
      <c r="C1825" s="140"/>
    </row>
    <row r="1826" spans="1:3" ht="12" customHeight="1">
      <c r="A1826" s="139"/>
      <c r="B1826" s="140"/>
      <c r="C1826" s="140"/>
    </row>
    <row r="1827" spans="1:3" ht="12" customHeight="1">
      <c r="A1827" s="139"/>
      <c r="B1827" s="140"/>
      <c r="C1827" s="140"/>
    </row>
    <row r="1828" spans="1:3" ht="12" customHeight="1">
      <c r="A1828" s="139"/>
      <c r="B1828" s="140"/>
      <c r="C1828" s="140"/>
    </row>
    <row r="1829" spans="1:3" ht="12" customHeight="1">
      <c r="A1829" s="139"/>
      <c r="B1829" s="140"/>
      <c r="C1829" s="140"/>
    </row>
    <row r="1830" spans="1:3" ht="12" customHeight="1">
      <c r="A1830" s="139"/>
      <c r="B1830" s="140"/>
      <c r="C1830" s="140"/>
    </row>
    <row r="1831" spans="1:3" ht="12" customHeight="1">
      <c r="A1831" s="139"/>
      <c r="B1831" s="140"/>
      <c r="C1831" s="140"/>
    </row>
    <row r="1832" spans="1:3" ht="12" customHeight="1">
      <c r="A1832" s="139"/>
      <c r="B1832" s="140"/>
      <c r="C1832" s="140"/>
    </row>
    <row r="1833" spans="1:3" ht="12" customHeight="1">
      <c r="A1833" s="139"/>
      <c r="B1833" s="140"/>
      <c r="C1833" s="140"/>
    </row>
    <row r="1834" spans="1:3" ht="12" customHeight="1">
      <c r="A1834" s="139"/>
      <c r="B1834" s="140"/>
      <c r="C1834" s="140"/>
    </row>
    <row r="1835" spans="1:3" ht="12" customHeight="1">
      <c r="A1835" s="139"/>
      <c r="B1835" s="140"/>
      <c r="C1835" s="140"/>
    </row>
    <row r="1836" spans="1:3" ht="12" customHeight="1">
      <c r="A1836" s="139"/>
      <c r="B1836" s="140"/>
      <c r="C1836" s="140"/>
    </row>
    <row r="1837" spans="1:3" ht="12" customHeight="1">
      <c r="A1837" s="139"/>
      <c r="B1837" s="140"/>
      <c r="C1837" s="140"/>
    </row>
    <row r="1838" spans="1:3" ht="12" customHeight="1">
      <c r="A1838" s="139"/>
      <c r="B1838" s="140"/>
      <c r="C1838" s="140"/>
    </row>
    <row r="1839" spans="1:3" ht="12" customHeight="1">
      <c r="A1839" s="139"/>
      <c r="B1839" s="140"/>
      <c r="C1839" s="140"/>
    </row>
    <row r="1840" spans="1:3" ht="12" customHeight="1">
      <c r="A1840" s="139"/>
      <c r="B1840" s="140"/>
      <c r="C1840" s="140"/>
    </row>
    <row r="1841" spans="1:3" ht="12" customHeight="1">
      <c r="A1841" s="139"/>
      <c r="B1841" s="140"/>
      <c r="C1841" s="140"/>
    </row>
    <row r="1842" spans="1:3" ht="12" customHeight="1">
      <c r="A1842" s="139"/>
      <c r="B1842" s="140"/>
      <c r="C1842" s="140"/>
    </row>
    <row r="1843" spans="1:3" ht="12" customHeight="1">
      <c r="A1843" s="139"/>
      <c r="B1843" s="140"/>
      <c r="C1843" s="140"/>
    </row>
    <row r="1844" spans="1:3" ht="12" customHeight="1">
      <c r="A1844" s="139"/>
      <c r="B1844" s="140"/>
      <c r="C1844" s="140"/>
    </row>
    <row r="1845" spans="1:3" ht="12" customHeight="1">
      <c r="A1845" s="139"/>
      <c r="B1845" s="140"/>
      <c r="C1845" s="140"/>
    </row>
    <row r="1846" spans="1:3" ht="12" customHeight="1">
      <c r="A1846" s="139"/>
      <c r="B1846" s="140"/>
      <c r="C1846" s="140"/>
    </row>
    <row r="1847" spans="1:3" ht="12" customHeight="1">
      <c r="A1847" s="139"/>
      <c r="B1847" s="140"/>
      <c r="C1847" s="140"/>
    </row>
    <row r="1848" spans="1:3" ht="12" customHeight="1">
      <c r="A1848" s="139"/>
      <c r="B1848" s="140"/>
      <c r="C1848" s="140"/>
    </row>
    <row r="1849" spans="1:3" ht="12" customHeight="1">
      <c r="A1849" s="139"/>
      <c r="B1849" s="140"/>
      <c r="C1849" s="140"/>
    </row>
    <row r="1850" spans="1:3" ht="12" customHeight="1">
      <c r="A1850" s="139"/>
      <c r="B1850" s="140"/>
      <c r="C1850" s="140"/>
    </row>
    <row r="1851" spans="1:3" ht="12" customHeight="1">
      <c r="A1851" s="139"/>
      <c r="B1851" s="140"/>
      <c r="C1851" s="140"/>
    </row>
    <row r="1852" spans="1:3" ht="12" customHeight="1">
      <c r="A1852" s="139"/>
      <c r="B1852" s="140"/>
      <c r="C1852" s="140"/>
    </row>
    <row r="1853" spans="1:3" ht="12" customHeight="1">
      <c r="A1853" s="139"/>
      <c r="B1853" s="140"/>
      <c r="C1853" s="140"/>
    </row>
    <row r="1854" spans="1:3" ht="12" customHeight="1">
      <c r="A1854" s="139"/>
      <c r="B1854" s="140"/>
      <c r="C1854" s="140"/>
    </row>
    <row r="1855" spans="1:3" ht="12" customHeight="1">
      <c r="A1855" s="139"/>
      <c r="B1855" s="140"/>
      <c r="C1855" s="140"/>
    </row>
    <row r="1856" spans="1:3" ht="12" customHeight="1">
      <c r="A1856" s="139"/>
      <c r="B1856" s="140"/>
      <c r="C1856" s="140"/>
    </row>
    <row r="1857" spans="1:3" ht="12" customHeight="1">
      <c r="A1857" s="139"/>
      <c r="B1857" s="140"/>
      <c r="C1857" s="140"/>
    </row>
    <row r="1858" spans="1:3" ht="12" customHeight="1">
      <c r="A1858" s="139"/>
      <c r="B1858" s="140"/>
      <c r="C1858" s="140"/>
    </row>
    <row r="1859" spans="1:3" ht="12" customHeight="1">
      <c r="A1859" s="139"/>
      <c r="B1859" s="140"/>
      <c r="C1859" s="140"/>
    </row>
    <row r="1860" spans="1:3" ht="12" customHeight="1">
      <c r="A1860" s="139"/>
      <c r="B1860" s="140"/>
      <c r="C1860" s="140"/>
    </row>
    <row r="1861" spans="1:3" ht="12" customHeight="1">
      <c r="A1861" s="139"/>
      <c r="B1861" s="140"/>
      <c r="C1861" s="140"/>
    </row>
    <row r="1862" spans="1:3" ht="12" customHeight="1">
      <c r="A1862" s="139"/>
      <c r="B1862" s="140"/>
      <c r="C1862" s="140"/>
    </row>
    <row r="1863" spans="1:3" ht="12" customHeight="1">
      <c r="A1863" s="139"/>
      <c r="B1863" s="140"/>
      <c r="C1863" s="140"/>
    </row>
    <row r="1864" spans="1:3" ht="12" customHeight="1">
      <c r="A1864" s="139"/>
      <c r="B1864" s="140"/>
      <c r="C1864" s="140"/>
    </row>
    <row r="1865" spans="1:3" ht="12" customHeight="1">
      <c r="A1865" s="139"/>
      <c r="B1865" s="140"/>
      <c r="C1865" s="140"/>
    </row>
    <row r="1866" spans="1:3" ht="12" customHeight="1">
      <c r="A1866" s="139"/>
      <c r="B1866" s="140"/>
      <c r="C1866" s="140"/>
    </row>
    <row r="1867" spans="1:3" ht="12" customHeight="1">
      <c r="A1867" s="139"/>
      <c r="B1867" s="140"/>
      <c r="C1867" s="140"/>
    </row>
    <row r="1868" spans="1:3" ht="12" customHeight="1">
      <c r="A1868" s="139"/>
      <c r="B1868" s="140"/>
      <c r="C1868" s="140"/>
    </row>
    <row r="1869" spans="1:3" ht="12" customHeight="1">
      <c r="A1869" s="139"/>
      <c r="B1869" s="140"/>
      <c r="C1869" s="140"/>
    </row>
    <row r="1870" spans="1:3" ht="12" customHeight="1">
      <c r="A1870" s="139"/>
      <c r="B1870" s="140"/>
      <c r="C1870" s="140"/>
    </row>
    <row r="1871" spans="1:3" ht="12" customHeight="1">
      <c r="A1871" s="139"/>
      <c r="B1871" s="140"/>
      <c r="C1871" s="140"/>
    </row>
    <row r="1872" spans="1:3" ht="12" customHeight="1">
      <c r="A1872" s="139"/>
      <c r="B1872" s="140"/>
      <c r="C1872" s="140"/>
    </row>
    <row r="1873" spans="1:3" ht="12" customHeight="1">
      <c r="A1873" s="139"/>
      <c r="B1873" s="140"/>
      <c r="C1873" s="140"/>
    </row>
    <row r="1874" spans="1:3" ht="12" customHeight="1">
      <c r="A1874" s="139"/>
      <c r="B1874" s="140"/>
      <c r="C1874" s="140"/>
    </row>
    <row r="1875" spans="1:3" ht="12" customHeight="1">
      <c r="A1875" s="139"/>
      <c r="B1875" s="140"/>
      <c r="C1875" s="140"/>
    </row>
    <row r="1876" spans="1:3" ht="12" customHeight="1">
      <c r="A1876" s="139"/>
      <c r="B1876" s="140"/>
      <c r="C1876" s="140"/>
    </row>
    <row r="1877" spans="1:3" ht="12" customHeight="1">
      <c r="A1877" s="139"/>
      <c r="B1877" s="140"/>
      <c r="C1877" s="140"/>
    </row>
    <row r="1878" spans="1:3" ht="12" customHeight="1">
      <c r="A1878" s="139"/>
      <c r="B1878" s="140"/>
      <c r="C1878" s="140"/>
    </row>
    <row r="1879" spans="1:3" ht="12" customHeight="1">
      <c r="A1879" s="139"/>
      <c r="B1879" s="140"/>
      <c r="C1879" s="140"/>
    </row>
    <row r="1880" spans="1:3" ht="12" customHeight="1">
      <c r="A1880" s="139"/>
      <c r="B1880" s="140"/>
      <c r="C1880" s="140"/>
    </row>
    <row r="1881" spans="1:3" ht="12" customHeight="1">
      <c r="A1881" s="139"/>
      <c r="B1881" s="140"/>
      <c r="C1881" s="140"/>
    </row>
    <row r="1882" spans="1:3" ht="12" customHeight="1">
      <c r="A1882" s="139"/>
      <c r="B1882" s="140"/>
      <c r="C1882" s="140"/>
    </row>
    <row r="1883" spans="1:3" ht="12" customHeight="1">
      <c r="A1883" s="139"/>
      <c r="B1883" s="140"/>
      <c r="C1883" s="140"/>
    </row>
    <row r="1884" spans="1:3" ht="12" customHeight="1">
      <c r="A1884" s="139"/>
      <c r="B1884" s="140"/>
      <c r="C1884" s="140"/>
    </row>
    <row r="1885" spans="1:3" ht="12" customHeight="1">
      <c r="A1885" s="139"/>
      <c r="B1885" s="140"/>
      <c r="C1885" s="140"/>
    </row>
    <row r="1886" spans="1:3" ht="12" customHeight="1">
      <c r="A1886" s="139"/>
      <c r="B1886" s="140"/>
      <c r="C1886" s="140"/>
    </row>
    <row r="1887" spans="1:3" ht="12" customHeight="1">
      <c r="A1887" s="139"/>
      <c r="B1887" s="140"/>
      <c r="C1887" s="140"/>
    </row>
    <row r="1888" spans="1:3" ht="12" customHeight="1">
      <c r="A1888" s="139"/>
      <c r="B1888" s="140"/>
      <c r="C1888" s="140"/>
    </row>
    <row r="1889" spans="1:3" ht="12" customHeight="1">
      <c r="A1889" s="139"/>
      <c r="B1889" s="140"/>
      <c r="C1889" s="140"/>
    </row>
    <row r="1890" spans="1:3" ht="12" customHeight="1">
      <c r="A1890" s="139"/>
      <c r="B1890" s="140"/>
      <c r="C1890" s="140"/>
    </row>
    <row r="1891" spans="1:3" ht="12" customHeight="1">
      <c r="A1891" s="139"/>
      <c r="B1891" s="140"/>
      <c r="C1891" s="140"/>
    </row>
    <row r="1892" spans="1:3" ht="12" customHeight="1">
      <c r="A1892" s="139"/>
      <c r="B1892" s="140"/>
      <c r="C1892" s="140"/>
    </row>
    <row r="1893" spans="1:3" ht="12" customHeight="1">
      <c r="A1893" s="139"/>
      <c r="B1893" s="140"/>
      <c r="C1893" s="140"/>
    </row>
    <row r="1894" spans="1:3" ht="12" customHeight="1">
      <c r="A1894" s="139"/>
      <c r="B1894" s="140"/>
      <c r="C1894" s="140"/>
    </row>
    <row r="1895" spans="1:3" ht="12" customHeight="1">
      <c r="A1895" s="139"/>
      <c r="B1895" s="140"/>
      <c r="C1895" s="140"/>
    </row>
    <row r="1896" spans="1:3" ht="12" customHeight="1">
      <c r="A1896" s="139"/>
      <c r="B1896" s="140"/>
      <c r="C1896" s="140"/>
    </row>
    <row r="1897" spans="1:3" ht="12" customHeight="1">
      <c r="A1897" s="139"/>
      <c r="B1897" s="140"/>
      <c r="C1897" s="140"/>
    </row>
    <row r="1898" spans="1:3" ht="12" customHeight="1">
      <c r="A1898" s="139"/>
      <c r="B1898" s="140"/>
      <c r="C1898" s="140"/>
    </row>
    <row r="1899" spans="1:3" ht="12" customHeight="1">
      <c r="A1899" s="139"/>
      <c r="B1899" s="140"/>
      <c r="C1899" s="140"/>
    </row>
    <row r="1900" spans="1:3" ht="12" customHeight="1">
      <c r="A1900" s="139"/>
      <c r="B1900" s="140"/>
      <c r="C1900" s="140"/>
    </row>
    <row r="1901" spans="1:3" ht="12" customHeight="1">
      <c r="A1901" s="139"/>
      <c r="B1901" s="140"/>
      <c r="C1901" s="140"/>
    </row>
    <row r="1902" spans="1:3" ht="12" customHeight="1">
      <c r="A1902" s="139"/>
      <c r="B1902" s="140"/>
      <c r="C1902" s="140"/>
    </row>
    <row r="1903" spans="1:3" ht="12" customHeight="1">
      <c r="A1903" s="139"/>
      <c r="B1903" s="140"/>
      <c r="C1903" s="140"/>
    </row>
    <row r="1904" spans="1:3" ht="12" customHeight="1">
      <c r="A1904" s="139"/>
      <c r="B1904" s="140"/>
      <c r="C1904" s="140"/>
    </row>
    <row r="1905" spans="1:3" ht="12" customHeight="1">
      <c r="A1905" s="139"/>
      <c r="B1905" s="140"/>
      <c r="C1905" s="140"/>
    </row>
    <row r="1906" spans="1:3" ht="12" customHeight="1">
      <c r="A1906" s="139"/>
      <c r="B1906" s="140"/>
      <c r="C1906" s="140"/>
    </row>
    <row r="1907" spans="1:3" ht="12" customHeight="1">
      <c r="A1907" s="139"/>
      <c r="B1907" s="140"/>
      <c r="C1907" s="140"/>
    </row>
    <row r="1908" spans="1:3" ht="12" customHeight="1">
      <c r="A1908" s="139"/>
      <c r="B1908" s="140"/>
      <c r="C1908" s="140"/>
    </row>
    <row r="1909" spans="1:3" ht="12" customHeight="1">
      <c r="A1909" s="139"/>
      <c r="B1909" s="140"/>
      <c r="C1909" s="140"/>
    </row>
    <row r="1910" spans="1:3" ht="12" customHeight="1">
      <c r="A1910" s="139"/>
      <c r="B1910" s="140"/>
      <c r="C1910" s="140"/>
    </row>
    <row r="1911" spans="1:3" ht="12" customHeight="1">
      <c r="A1911" s="139"/>
      <c r="B1911" s="140"/>
      <c r="C1911" s="140"/>
    </row>
    <row r="1912" spans="1:3" ht="12" customHeight="1">
      <c r="A1912" s="139"/>
      <c r="B1912" s="140"/>
      <c r="C1912" s="140"/>
    </row>
    <row r="1913" spans="1:3" ht="12" customHeight="1">
      <c r="A1913" s="139"/>
      <c r="B1913" s="140"/>
      <c r="C1913" s="140"/>
    </row>
    <row r="1914" spans="1:3" ht="12" customHeight="1">
      <c r="A1914" s="139"/>
      <c r="B1914" s="140"/>
      <c r="C1914" s="140"/>
    </row>
    <row r="1915" spans="1:3" ht="12" customHeight="1">
      <c r="A1915" s="139"/>
      <c r="B1915" s="140"/>
      <c r="C1915" s="140"/>
    </row>
    <row r="1916" spans="1:3" ht="12" customHeight="1">
      <c r="A1916" s="139"/>
      <c r="B1916" s="140"/>
      <c r="C1916" s="140"/>
    </row>
    <row r="1917" spans="1:3" ht="12" customHeight="1">
      <c r="A1917" s="139"/>
      <c r="B1917" s="140"/>
      <c r="C1917" s="140"/>
    </row>
    <row r="1918" spans="1:3" ht="12" customHeight="1">
      <c r="A1918" s="139"/>
      <c r="B1918" s="140"/>
      <c r="C1918" s="140"/>
    </row>
    <row r="1919" spans="1:3" ht="12" customHeight="1">
      <c r="A1919" s="139"/>
      <c r="B1919" s="140"/>
      <c r="C1919" s="140"/>
    </row>
    <row r="1920" spans="1:3" ht="12" customHeight="1">
      <c r="A1920" s="139"/>
      <c r="B1920" s="140"/>
      <c r="C1920" s="140"/>
    </row>
    <row r="1921" spans="1:3" ht="12" customHeight="1">
      <c r="A1921" s="139"/>
      <c r="B1921" s="140"/>
      <c r="C1921" s="140"/>
    </row>
    <row r="1922" spans="1:3" ht="12" customHeight="1">
      <c r="A1922" s="139"/>
      <c r="B1922" s="140"/>
      <c r="C1922" s="140"/>
    </row>
    <row r="1923" spans="1:3" ht="12" customHeight="1">
      <c r="A1923" s="139"/>
      <c r="B1923" s="140"/>
      <c r="C1923" s="140"/>
    </row>
    <row r="1924" spans="1:3" ht="12" customHeight="1">
      <c r="A1924" s="139"/>
      <c r="B1924" s="140"/>
      <c r="C1924" s="140"/>
    </row>
    <row r="1925" spans="1:3" ht="12" customHeight="1">
      <c r="A1925" s="139"/>
      <c r="B1925" s="140"/>
      <c r="C1925" s="140"/>
    </row>
    <row r="1926" spans="1:3" ht="12" customHeight="1">
      <c r="A1926" s="139"/>
      <c r="B1926" s="140"/>
      <c r="C1926" s="140"/>
    </row>
    <row r="1927" spans="1:3" ht="12" customHeight="1">
      <c r="A1927" s="139"/>
      <c r="B1927" s="140"/>
      <c r="C1927" s="140"/>
    </row>
    <row r="1928" spans="1:3" ht="12" customHeight="1">
      <c r="A1928" s="139"/>
      <c r="B1928" s="140"/>
      <c r="C1928" s="140"/>
    </row>
    <row r="1929" spans="1:3" ht="12" customHeight="1">
      <c r="A1929" s="139"/>
      <c r="B1929" s="140"/>
      <c r="C1929" s="140"/>
    </row>
    <row r="1930" spans="1:3" ht="12" customHeight="1">
      <c r="A1930" s="139"/>
      <c r="B1930" s="140"/>
      <c r="C1930" s="140"/>
    </row>
    <row r="1931" spans="1:3" ht="12" customHeight="1">
      <c r="A1931" s="139"/>
      <c r="B1931" s="140"/>
      <c r="C1931" s="140"/>
    </row>
    <row r="1932" spans="1:3" ht="12" customHeight="1">
      <c r="A1932" s="139"/>
      <c r="B1932" s="140"/>
      <c r="C1932" s="140"/>
    </row>
    <row r="1933" spans="1:3" ht="12" customHeight="1">
      <c r="A1933" s="139"/>
      <c r="B1933" s="140"/>
      <c r="C1933" s="140"/>
    </row>
    <row r="1934" spans="1:3" ht="12" customHeight="1">
      <c r="A1934" s="139"/>
      <c r="B1934" s="140"/>
      <c r="C1934" s="140"/>
    </row>
    <row r="1935" spans="1:3" ht="12" customHeight="1">
      <c r="A1935" s="139"/>
      <c r="B1935" s="140"/>
      <c r="C1935" s="140"/>
    </row>
    <row r="1936" spans="1:3" ht="12" customHeight="1">
      <c r="A1936" s="139"/>
      <c r="B1936" s="140"/>
      <c r="C1936" s="140"/>
    </row>
    <row r="1937" spans="1:3" ht="12" customHeight="1">
      <c r="A1937" s="139"/>
      <c r="B1937" s="140"/>
      <c r="C1937" s="140"/>
    </row>
    <row r="1938" spans="1:3" ht="12" customHeight="1">
      <c r="A1938" s="139"/>
      <c r="B1938" s="140"/>
      <c r="C1938" s="140"/>
    </row>
    <row r="1939" spans="1:3" ht="12" customHeight="1">
      <c r="A1939" s="139"/>
      <c r="B1939" s="140"/>
      <c r="C1939" s="140"/>
    </row>
    <row r="1940" spans="1:3" ht="12" customHeight="1">
      <c r="A1940" s="139"/>
      <c r="B1940" s="140"/>
      <c r="C1940" s="140"/>
    </row>
    <row r="1941" spans="1:3" ht="12" customHeight="1">
      <c r="A1941" s="139"/>
      <c r="B1941" s="140"/>
      <c r="C1941" s="140"/>
    </row>
    <row r="1942" spans="1:3" ht="12" customHeight="1">
      <c r="A1942" s="139"/>
      <c r="B1942" s="140"/>
      <c r="C1942" s="140"/>
    </row>
    <row r="1943" spans="1:3" ht="12" customHeight="1">
      <c r="A1943" s="139"/>
      <c r="B1943" s="140"/>
      <c r="C1943" s="140"/>
    </row>
    <row r="1944" spans="1:3" ht="12" customHeight="1">
      <c r="A1944" s="139"/>
      <c r="B1944" s="140"/>
      <c r="C1944" s="140"/>
    </row>
    <row r="1945" spans="1:3" ht="12" customHeight="1">
      <c r="A1945" s="139"/>
      <c r="B1945" s="140"/>
      <c r="C1945" s="140"/>
    </row>
    <row r="1946" spans="1:3" ht="12" customHeight="1">
      <c r="A1946" s="139"/>
      <c r="B1946" s="140"/>
      <c r="C1946" s="140"/>
    </row>
    <row r="1947" spans="1:3" ht="12" customHeight="1">
      <c r="A1947" s="139"/>
      <c r="B1947" s="140"/>
      <c r="C1947" s="140"/>
    </row>
    <row r="1948" spans="1:3" ht="12" customHeight="1">
      <c r="A1948" s="139"/>
      <c r="B1948" s="140"/>
      <c r="C1948" s="140"/>
    </row>
    <row r="1949" spans="1:3" ht="12" customHeight="1">
      <c r="A1949" s="139"/>
      <c r="B1949" s="140"/>
      <c r="C1949" s="140"/>
    </row>
    <row r="1950" spans="1:3" ht="12" customHeight="1">
      <c r="A1950" s="139"/>
      <c r="B1950" s="140"/>
      <c r="C1950" s="140"/>
    </row>
    <row r="1951" spans="1:3" ht="12" customHeight="1">
      <c r="A1951" s="139"/>
      <c r="B1951" s="140"/>
      <c r="C1951" s="140"/>
    </row>
    <row r="1952" spans="1:3" ht="12" customHeight="1">
      <c r="A1952" s="139"/>
      <c r="B1952" s="140"/>
      <c r="C1952" s="140"/>
    </row>
    <row r="1953" spans="1:3" ht="12" customHeight="1">
      <c r="A1953" s="139"/>
      <c r="B1953" s="140"/>
      <c r="C1953" s="140"/>
    </row>
    <row r="1954" spans="1:3" ht="12" customHeight="1">
      <c r="A1954" s="139"/>
      <c r="B1954" s="140"/>
      <c r="C1954" s="140"/>
    </row>
    <row r="1955" spans="1:3" ht="12" customHeight="1">
      <c r="A1955" s="139"/>
      <c r="B1955" s="140"/>
      <c r="C1955" s="140"/>
    </row>
    <row r="1956" spans="1:3" ht="12" customHeight="1">
      <c r="A1956" s="139"/>
      <c r="B1956" s="140"/>
      <c r="C1956" s="140"/>
    </row>
    <row r="1957" spans="1:3" ht="12" customHeight="1">
      <c r="A1957" s="139"/>
      <c r="B1957" s="140"/>
      <c r="C1957" s="140"/>
    </row>
    <row r="1958" spans="1:3" ht="12" customHeight="1">
      <c r="A1958" s="139"/>
      <c r="B1958" s="140"/>
      <c r="C1958" s="140"/>
    </row>
    <row r="1959" spans="1:3" ht="12" customHeight="1">
      <c r="A1959" s="139"/>
      <c r="B1959" s="140"/>
      <c r="C1959" s="140"/>
    </row>
    <row r="1960" spans="1:3" ht="12" customHeight="1">
      <c r="A1960" s="139"/>
      <c r="B1960" s="140"/>
      <c r="C1960" s="140"/>
    </row>
    <row r="1961" spans="1:3" ht="12" customHeight="1">
      <c r="A1961" s="139"/>
      <c r="B1961" s="140"/>
      <c r="C1961" s="140"/>
    </row>
    <row r="1962" spans="1:3" ht="12" customHeight="1">
      <c r="A1962" s="139"/>
      <c r="B1962" s="140"/>
      <c r="C1962" s="140"/>
    </row>
    <row r="1963" spans="1:3" ht="12" customHeight="1">
      <c r="A1963" s="139"/>
      <c r="B1963" s="140"/>
      <c r="C1963" s="140"/>
    </row>
    <row r="1964" spans="1:3" ht="12" customHeight="1">
      <c r="A1964" s="139"/>
      <c r="B1964" s="140"/>
      <c r="C1964" s="140"/>
    </row>
    <row r="1965" spans="1:3" ht="12" customHeight="1">
      <c r="A1965" s="139"/>
      <c r="B1965" s="140"/>
      <c r="C1965" s="140"/>
    </row>
    <row r="1966" spans="1:3" ht="12" customHeight="1">
      <c r="A1966" s="139"/>
      <c r="B1966" s="140"/>
      <c r="C1966" s="140"/>
    </row>
    <row r="1967" spans="1:3" ht="12" customHeight="1">
      <c r="A1967" s="139"/>
      <c r="B1967" s="140"/>
      <c r="C1967" s="140"/>
    </row>
    <row r="1968" spans="1:3" ht="12" customHeight="1">
      <c r="A1968" s="139"/>
      <c r="B1968" s="140"/>
      <c r="C1968" s="140"/>
    </row>
    <row r="1969" spans="1:3" ht="12" customHeight="1">
      <c r="A1969" s="139"/>
      <c r="B1969" s="140"/>
      <c r="C1969" s="140"/>
    </row>
    <row r="1970" spans="1:3" ht="12" customHeight="1">
      <c r="A1970" s="139"/>
      <c r="B1970" s="140"/>
      <c r="C1970" s="140"/>
    </row>
    <row r="1971" spans="1:3" ht="12" customHeight="1">
      <c r="A1971" s="139"/>
      <c r="B1971" s="140"/>
      <c r="C1971" s="140"/>
    </row>
    <row r="1972" spans="1:3" ht="12" customHeight="1">
      <c r="A1972" s="139"/>
      <c r="B1972" s="140"/>
      <c r="C1972" s="140"/>
    </row>
    <row r="1973" spans="1:3" ht="12" customHeight="1">
      <c r="A1973" s="139"/>
      <c r="B1973" s="140"/>
      <c r="C1973" s="140"/>
    </row>
    <row r="1974" spans="1:3" ht="12" customHeight="1">
      <c r="A1974" s="139"/>
      <c r="B1974" s="140"/>
      <c r="C1974" s="140"/>
    </row>
    <row r="1975" spans="1:3" ht="12" customHeight="1">
      <c r="A1975" s="139"/>
      <c r="B1975" s="140"/>
      <c r="C1975" s="140"/>
    </row>
    <row r="1976" spans="1:3" ht="12" customHeight="1">
      <c r="A1976" s="139"/>
      <c r="B1976" s="140"/>
      <c r="C1976" s="140"/>
    </row>
    <row r="1977" spans="1:3" ht="12" customHeight="1">
      <c r="A1977" s="139"/>
      <c r="B1977" s="140"/>
      <c r="C1977" s="140"/>
    </row>
    <row r="1978" spans="1:3" ht="12" customHeight="1">
      <c r="A1978" s="139"/>
      <c r="B1978" s="140"/>
      <c r="C1978" s="140"/>
    </row>
    <row r="1979" spans="1:3" ht="12" customHeight="1">
      <c r="A1979" s="139"/>
      <c r="B1979" s="140"/>
      <c r="C1979" s="140"/>
    </row>
    <row r="1980" spans="1:3" ht="12" customHeight="1">
      <c r="A1980" s="139"/>
      <c r="B1980" s="140"/>
      <c r="C1980" s="140"/>
    </row>
    <row r="1981" spans="1:3" ht="12" customHeight="1">
      <c r="A1981" s="139"/>
      <c r="B1981" s="140"/>
      <c r="C1981" s="140"/>
    </row>
    <row r="1982" spans="1:3" ht="12" customHeight="1">
      <c r="A1982" s="139"/>
      <c r="B1982" s="140"/>
      <c r="C1982" s="140"/>
    </row>
  </sheetData>
  <sheetProtection/>
  <mergeCells count="607">
    <mergeCell ref="C610:D611"/>
    <mergeCell ref="B614:D614"/>
    <mergeCell ref="A608:C608"/>
    <mergeCell ref="B599:C599"/>
    <mergeCell ref="B600:C600"/>
    <mergeCell ref="B601:C601"/>
    <mergeCell ref="B602:C602"/>
    <mergeCell ref="B603:C603"/>
    <mergeCell ref="B604:C604"/>
    <mergeCell ref="B606:D606"/>
    <mergeCell ref="B596:C596"/>
    <mergeCell ref="B597:C597"/>
    <mergeCell ref="B598:C598"/>
    <mergeCell ref="B593:C593"/>
    <mergeCell ref="B590:C590"/>
    <mergeCell ref="B594:C594"/>
    <mergeCell ref="B595:C595"/>
    <mergeCell ref="B588:C588"/>
    <mergeCell ref="B589:C589"/>
    <mergeCell ref="B591:C591"/>
    <mergeCell ref="B592:C592"/>
    <mergeCell ref="B587:C587"/>
    <mergeCell ref="B584:C584"/>
    <mergeCell ref="B585:C585"/>
    <mergeCell ref="B586:C586"/>
    <mergeCell ref="B581:C581"/>
    <mergeCell ref="B578:C578"/>
    <mergeCell ref="B582:C582"/>
    <mergeCell ref="B583:C583"/>
    <mergeCell ref="B576:C576"/>
    <mergeCell ref="B577:C577"/>
    <mergeCell ref="B579:C579"/>
    <mergeCell ref="B580:C580"/>
    <mergeCell ref="B575:C575"/>
    <mergeCell ref="B572:C572"/>
    <mergeCell ref="B573:C573"/>
    <mergeCell ref="B574:C574"/>
    <mergeCell ref="B569:C569"/>
    <mergeCell ref="B566:D566"/>
    <mergeCell ref="B570:C570"/>
    <mergeCell ref="B571:C571"/>
    <mergeCell ref="B564:C564"/>
    <mergeCell ref="B565:C565"/>
    <mergeCell ref="B567:C567"/>
    <mergeCell ref="B568:C568"/>
    <mergeCell ref="B563:C563"/>
    <mergeCell ref="B560:C560"/>
    <mergeCell ref="B561:C561"/>
    <mergeCell ref="B562:D562"/>
    <mergeCell ref="B557:C557"/>
    <mergeCell ref="B554:C554"/>
    <mergeCell ref="B558:C558"/>
    <mergeCell ref="B559:C559"/>
    <mergeCell ref="B552:C552"/>
    <mergeCell ref="B553:C553"/>
    <mergeCell ref="B555:C555"/>
    <mergeCell ref="B556:C556"/>
    <mergeCell ref="B547:C547"/>
    <mergeCell ref="B551:C551"/>
    <mergeCell ref="B548:C548"/>
    <mergeCell ref="B549:C549"/>
    <mergeCell ref="B550:C550"/>
    <mergeCell ref="B544:C544"/>
    <mergeCell ref="B545:C545"/>
    <mergeCell ref="B542:C542"/>
    <mergeCell ref="B546:C546"/>
    <mergeCell ref="B539:C539"/>
    <mergeCell ref="B540:C540"/>
    <mergeCell ref="B541:C541"/>
    <mergeCell ref="B543:C543"/>
    <mergeCell ref="B538:C538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22:C522"/>
    <mergeCell ref="B523:C523"/>
    <mergeCell ref="B536:C536"/>
    <mergeCell ref="B537:C537"/>
    <mergeCell ref="B533:C533"/>
    <mergeCell ref="B534:C534"/>
    <mergeCell ref="B535:C535"/>
    <mergeCell ref="B518:C518"/>
    <mergeCell ref="B519:C519"/>
    <mergeCell ref="B520:C520"/>
    <mergeCell ref="B521:C521"/>
    <mergeCell ref="B514:C514"/>
    <mergeCell ref="B515:C515"/>
    <mergeCell ref="B516:C516"/>
    <mergeCell ref="B517:C517"/>
    <mergeCell ref="B510:C510"/>
    <mergeCell ref="B511:C511"/>
    <mergeCell ref="B512:C512"/>
    <mergeCell ref="B513:D513"/>
    <mergeCell ref="B506:C506"/>
    <mergeCell ref="B507:C507"/>
    <mergeCell ref="B508:C508"/>
    <mergeCell ref="B509:C509"/>
    <mergeCell ref="B502:C502"/>
    <mergeCell ref="B503:C503"/>
    <mergeCell ref="B504:C504"/>
    <mergeCell ref="B505:C505"/>
    <mergeCell ref="B498:C498"/>
    <mergeCell ref="B499:C499"/>
    <mergeCell ref="B500:C500"/>
    <mergeCell ref="B501:C501"/>
    <mergeCell ref="B494:C494"/>
    <mergeCell ref="B495:C495"/>
    <mergeCell ref="B496:C496"/>
    <mergeCell ref="B497:C497"/>
    <mergeCell ref="B490:C490"/>
    <mergeCell ref="B491:C491"/>
    <mergeCell ref="B492:C492"/>
    <mergeCell ref="B493:C493"/>
    <mergeCell ref="B486:C486"/>
    <mergeCell ref="B487:C487"/>
    <mergeCell ref="B488:C488"/>
    <mergeCell ref="B489:C489"/>
    <mergeCell ref="B482:C482"/>
    <mergeCell ref="B483:C483"/>
    <mergeCell ref="B484:C484"/>
    <mergeCell ref="B485:C485"/>
    <mergeCell ref="B478:C478"/>
    <mergeCell ref="B479:C479"/>
    <mergeCell ref="B480:C480"/>
    <mergeCell ref="B481:C481"/>
    <mergeCell ref="B474:C474"/>
    <mergeCell ref="B475:C475"/>
    <mergeCell ref="B476:C476"/>
    <mergeCell ref="B477:C477"/>
    <mergeCell ref="B470:C470"/>
    <mergeCell ref="B471:C471"/>
    <mergeCell ref="B472:C472"/>
    <mergeCell ref="B473:C473"/>
    <mergeCell ref="B466:C466"/>
    <mergeCell ref="B467:C467"/>
    <mergeCell ref="B468:C468"/>
    <mergeCell ref="B469:C469"/>
    <mergeCell ref="B462:C462"/>
    <mergeCell ref="B463:D463"/>
    <mergeCell ref="B464:C464"/>
    <mergeCell ref="B465:C465"/>
    <mergeCell ref="B458:C458"/>
    <mergeCell ref="B459:C459"/>
    <mergeCell ref="B460:C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46:C446"/>
    <mergeCell ref="B447:C447"/>
    <mergeCell ref="B448:C448"/>
    <mergeCell ref="B449:C449"/>
    <mergeCell ref="B442:C442"/>
    <mergeCell ref="B443:C443"/>
    <mergeCell ref="B444:C444"/>
    <mergeCell ref="B445:C445"/>
    <mergeCell ref="B438:C438"/>
    <mergeCell ref="B439:C439"/>
    <mergeCell ref="B440:C440"/>
    <mergeCell ref="B441:C441"/>
    <mergeCell ref="B434:C434"/>
    <mergeCell ref="B435:C435"/>
    <mergeCell ref="B436:C436"/>
    <mergeCell ref="B437:C437"/>
    <mergeCell ref="B430:C430"/>
    <mergeCell ref="B431:C431"/>
    <mergeCell ref="B432:C432"/>
    <mergeCell ref="B433:C433"/>
    <mergeCell ref="B426:C426"/>
    <mergeCell ref="B427:C427"/>
    <mergeCell ref="B428:C428"/>
    <mergeCell ref="B429:C429"/>
    <mergeCell ref="B422:C422"/>
    <mergeCell ref="B423:C423"/>
    <mergeCell ref="B424:C424"/>
    <mergeCell ref="B425:C425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B410:C410"/>
    <mergeCell ref="B411:C411"/>
    <mergeCell ref="B412:C412"/>
    <mergeCell ref="B413:C413"/>
    <mergeCell ref="B406:C406"/>
    <mergeCell ref="B407:C407"/>
    <mergeCell ref="B408:C408"/>
    <mergeCell ref="B409:C409"/>
    <mergeCell ref="B402:C402"/>
    <mergeCell ref="B403:C403"/>
    <mergeCell ref="B404:C404"/>
    <mergeCell ref="B405:C405"/>
    <mergeCell ref="B398:C398"/>
    <mergeCell ref="B399:C399"/>
    <mergeCell ref="B400:C400"/>
    <mergeCell ref="B401:D401"/>
    <mergeCell ref="B394:C394"/>
    <mergeCell ref="B395:C395"/>
    <mergeCell ref="B396:C396"/>
    <mergeCell ref="B397:C397"/>
    <mergeCell ref="B390:C390"/>
    <mergeCell ref="B391:C391"/>
    <mergeCell ref="B392:C392"/>
    <mergeCell ref="B393:C393"/>
    <mergeCell ref="B386:C386"/>
    <mergeCell ref="B387:C387"/>
    <mergeCell ref="B388:C388"/>
    <mergeCell ref="B389:C389"/>
    <mergeCell ref="B382:C382"/>
    <mergeCell ref="B383:C383"/>
    <mergeCell ref="B384:C384"/>
    <mergeCell ref="B385:C385"/>
    <mergeCell ref="B378:C378"/>
    <mergeCell ref="B379:C379"/>
    <mergeCell ref="B380:C380"/>
    <mergeCell ref="B381:C381"/>
    <mergeCell ref="B374:D374"/>
    <mergeCell ref="B375:C375"/>
    <mergeCell ref="B376:C376"/>
    <mergeCell ref="B377:C377"/>
    <mergeCell ref="B370:C370"/>
    <mergeCell ref="B371:C371"/>
    <mergeCell ref="B372:C372"/>
    <mergeCell ref="B373:C373"/>
    <mergeCell ref="B366:C366"/>
    <mergeCell ref="B367:C367"/>
    <mergeCell ref="B368:C368"/>
    <mergeCell ref="B369:C369"/>
    <mergeCell ref="B362:C362"/>
    <mergeCell ref="B363:C363"/>
    <mergeCell ref="B364:C364"/>
    <mergeCell ref="B365:C365"/>
    <mergeCell ref="B358:C358"/>
    <mergeCell ref="B359:C359"/>
    <mergeCell ref="B360:C360"/>
    <mergeCell ref="B361:C361"/>
    <mergeCell ref="B354:C354"/>
    <mergeCell ref="B355:C355"/>
    <mergeCell ref="B356:C356"/>
    <mergeCell ref="B357:C357"/>
    <mergeCell ref="B350:D350"/>
    <mergeCell ref="B351:C351"/>
    <mergeCell ref="B352:C352"/>
    <mergeCell ref="B353:C353"/>
    <mergeCell ref="B346:C346"/>
    <mergeCell ref="B347:C347"/>
    <mergeCell ref="B348:C348"/>
    <mergeCell ref="B349:C349"/>
    <mergeCell ref="B342:C342"/>
    <mergeCell ref="B343:C343"/>
    <mergeCell ref="B344:C344"/>
    <mergeCell ref="B345:C345"/>
    <mergeCell ref="B338:C338"/>
    <mergeCell ref="B339:C339"/>
    <mergeCell ref="B340:C340"/>
    <mergeCell ref="B341:C341"/>
    <mergeCell ref="B334:C334"/>
    <mergeCell ref="B335:C335"/>
    <mergeCell ref="B336:C336"/>
    <mergeCell ref="B337:C337"/>
    <mergeCell ref="B330:C330"/>
    <mergeCell ref="B331:C331"/>
    <mergeCell ref="B332:C332"/>
    <mergeCell ref="B333:C333"/>
    <mergeCell ref="B326:C326"/>
    <mergeCell ref="B327:C327"/>
    <mergeCell ref="B328:C328"/>
    <mergeCell ref="B329:C329"/>
    <mergeCell ref="B322:C322"/>
    <mergeCell ref="B323:C323"/>
    <mergeCell ref="B324:C324"/>
    <mergeCell ref="B325:C325"/>
    <mergeCell ref="B318:C318"/>
    <mergeCell ref="B319:C319"/>
    <mergeCell ref="B320:C320"/>
    <mergeCell ref="B321:C321"/>
    <mergeCell ref="B314:C314"/>
    <mergeCell ref="B315:C315"/>
    <mergeCell ref="B316:C316"/>
    <mergeCell ref="B317:C317"/>
    <mergeCell ref="B310:C310"/>
    <mergeCell ref="B311:D311"/>
    <mergeCell ref="B312:C312"/>
    <mergeCell ref="B313:C313"/>
    <mergeCell ref="B306:C306"/>
    <mergeCell ref="B307:C307"/>
    <mergeCell ref="B308:C308"/>
    <mergeCell ref="B309:C309"/>
    <mergeCell ref="B302:C302"/>
    <mergeCell ref="B303:C303"/>
    <mergeCell ref="B304:C304"/>
    <mergeCell ref="B305:C305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B282:C282"/>
    <mergeCell ref="B283:C283"/>
    <mergeCell ref="B284:C284"/>
    <mergeCell ref="B285:C285"/>
    <mergeCell ref="B278:C278"/>
    <mergeCell ref="B279:C279"/>
    <mergeCell ref="B280:C280"/>
    <mergeCell ref="B281:C281"/>
    <mergeCell ref="B274:C274"/>
    <mergeCell ref="B275:C275"/>
    <mergeCell ref="B276:C276"/>
    <mergeCell ref="B277:C277"/>
    <mergeCell ref="B270:C270"/>
    <mergeCell ref="B271:C271"/>
    <mergeCell ref="B272:C272"/>
    <mergeCell ref="B273:C273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258:C258"/>
    <mergeCell ref="B259:C259"/>
    <mergeCell ref="B260:C260"/>
    <mergeCell ref="B261:C261"/>
    <mergeCell ref="B254:C254"/>
    <mergeCell ref="B255:C255"/>
    <mergeCell ref="B256:C256"/>
    <mergeCell ref="B257:C257"/>
    <mergeCell ref="B250:C250"/>
    <mergeCell ref="B251:C251"/>
    <mergeCell ref="B252:C252"/>
    <mergeCell ref="B253:C253"/>
    <mergeCell ref="B246:C246"/>
    <mergeCell ref="B247:C247"/>
    <mergeCell ref="B248:C248"/>
    <mergeCell ref="B249:C249"/>
    <mergeCell ref="B242:C242"/>
    <mergeCell ref="B243:C243"/>
    <mergeCell ref="B244:C244"/>
    <mergeCell ref="B245:D245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22:C222"/>
    <mergeCell ref="B223:C223"/>
    <mergeCell ref="B224:C224"/>
    <mergeCell ref="B225:C225"/>
    <mergeCell ref="B218:C218"/>
    <mergeCell ref="B219:C219"/>
    <mergeCell ref="B220:C220"/>
    <mergeCell ref="B221:C221"/>
    <mergeCell ref="B214:C214"/>
    <mergeCell ref="B215:C215"/>
    <mergeCell ref="B216:C216"/>
    <mergeCell ref="B217:C217"/>
    <mergeCell ref="B210:C210"/>
    <mergeCell ref="B211:C211"/>
    <mergeCell ref="B212:C212"/>
    <mergeCell ref="B213:C213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186:C186"/>
    <mergeCell ref="B187:C187"/>
    <mergeCell ref="B188:D188"/>
    <mergeCell ref="B189:C189"/>
    <mergeCell ref="B182:C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D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D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2:D2"/>
    <mergeCell ref="B3:D3"/>
    <mergeCell ref="B4:C4"/>
    <mergeCell ref="B5:D5"/>
  </mergeCells>
  <printOptions/>
  <pageMargins left="0.8267716535433072" right="0.3937007874015748" top="0.2362204724409449" bottom="0.2362204724409449" header="0.31496062992125984" footer="0.31496062992125984"/>
  <pageSetup horizontalDpi="600" verticalDpi="600" orientation="portrait" paperSize="9" scale="95" r:id="rId1"/>
  <rowBreaks count="9" manualBreakCount="9">
    <brk id="68" max="7" man="1"/>
    <brk id="141" max="7" man="1"/>
    <brk id="210" max="7" man="1"/>
    <brk id="279" max="7" man="1"/>
    <brk id="346" max="7" man="1"/>
    <brk id="417" max="7" man="1"/>
    <brk id="490" max="7" man="1"/>
    <brk id="561" max="7" man="1"/>
    <brk id="6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3"/>
  <sheetViews>
    <sheetView zoomScalePageLayoutView="0" workbookViewId="0" topLeftCell="A1">
      <selection activeCell="B310" sqref="B310:D310"/>
    </sheetView>
  </sheetViews>
  <sheetFormatPr defaultColWidth="9.140625" defaultRowHeight="12" customHeight="1"/>
  <cols>
    <col min="1" max="1" width="3.8515625" style="18" customWidth="1"/>
    <col min="2" max="2" width="12.00390625" style="1" customWidth="1"/>
    <col min="3" max="3" width="51.421875" style="1" customWidth="1"/>
    <col min="4" max="4" width="26.8515625" style="1" customWidth="1"/>
    <col min="5" max="16384" width="9.140625" style="1" customWidth="1"/>
  </cols>
  <sheetData>
    <row r="1" spans="3:4" ht="16.5" customHeight="1">
      <c r="C1" s="426" t="s">
        <v>1770</v>
      </c>
      <c r="D1" s="426"/>
    </row>
    <row r="2" spans="2:4" ht="26.25" customHeight="1" thickBot="1">
      <c r="B2" s="382" t="s">
        <v>46</v>
      </c>
      <c r="C2" s="383"/>
      <c r="D2" s="383"/>
    </row>
    <row r="3" spans="1:4" ht="50.25" customHeight="1" thickBot="1">
      <c r="A3" s="135" t="s">
        <v>1762</v>
      </c>
      <c r="B3" s="408" t="s">
        <v>1771</v>
      </c>
      <c r="C3" s="409"/>
      <c r="D3" s="86" t="s">
        <v>1753</v>
      </c>
    </row>
    <row r="4" spans="1:4" ht="12" customHeight="1" thickBot="1">
      <c r="A4" s="128"/>
      <c r="B4" s="410" t="s">
        <v>51</v>
      </c>
      <c r="C4" s="410"/>
      <c r="D4" s="411"/>
    </row>
    <row r="5" spans="1:4" ht="12" customHeight="1">
      <c r="A5" s="129">
        <v>1</v>
      </c>
      <c r="B5" s="412" t="s">
        <v>52</v>
      </c>
      <c r="C5" s="413"/>
      <c r="D5" s="87">
        <v>217.9</v>
      </c>
    </row>
    <row r="6" spans="1:4" ht="12" customHeight="1">
      <c r="A6" s="130">
        <v>2</v>
      </c>
      <c r="B6" s="401" t="s">
        <v>54</v>
      </c>
      <c r="C6" s="377"/>
      <c r="D6" s="88">
        <v>80.6</v>
      </c>
    </row>
    <row r="7" spans="1:4" ht="12" customHeight="1">
      <c r="A7" s="130">
        <v>3</v>
      </c>
      <c r="B7" s="401" t="s">
        <v>57</v>
      </c>
      <c r="C7" s="377"/>
      <c r="D7" s="88">
        <v>460.2</v>
      </c>
    </row>
    <row r="8" spans="1:4" ht="12" customHeight="1">
      <c r="A8" s="130">
        <v>4</v>
      </c>
      <c r="B8" s="401" t="s">
        <v>60</v>
      </c>
      <c r="C8" s="377"/>
      <c r="D8" s="88">
        <v>40.2</v>
      </c>
    </row>
    <row r="9" spans="1:4" ht="12" customHeight="1">
      <c r="A9" s="130">
        <v>5</v>
      </c>
      <c r="B9" s="401" t="s">
        <v>61</v>
      </c>
      <c r="C9" s="377"/>
      <c r="D9" s="88">
        <v>111.8</v>
      </c>
    </row>
    <row r="10" spans="1:4" ht="12" customHeight="1">
      <c r="A10" s="130">
        <v>6</v>
      </c>
      <c r="B10" s="401" t="s">
        <v>63</v>
      </c>
      <c r="C10" s="377"/>
      <c r="D10" s="88">
        <v>91.8</v>
      </c>
    </row>
    <row r="11" spans="1:4" ht="12" customHeight="1">
      <c r="A11" s="130">
        <v>7</v>
      </c>
      <c r="B11" s="401" t="s">
        <v>65</v>
      </c>
      <c r="C11" s="377"/>
      <c r="D11" s="88">
        <v>91</v>
      </c>
    </row>
    <row r="12" spans="1:4" ht="12" customHeight="1">
      <c r="A12" s="130">
        <v>8</v>
      </c>
      <c r="B12" s="401" t="s">
        <v>67</v>
      </c>
      <c r="C12" s="377"/>
      <c r="D12" s="88">
        <v>97.7</v>
      </c>
    </row>
    <row r="13" spans="1:4" ht="12" customHeight="1">
      <c r="A13" s="130">
        <v>9</v>
      </c>
      <c r="B13" s="401" t="s">
        <v>69</v>
      </c>
      <c r="C13" s="377"/>
      <c r="D13" s="88">
        <v>108.2</v>
      </c>
    </row>
    <row r="14" spans="1:4" ht="12" customHeight="1">
      <c r="A14" s="130">
        <v>10</v>
      </c>
      <c r="B14" s="401" t="s">
        <v>71</v>
      </c>
      <c r="C14" s="377"/>
      <c r="D14" s="88">
        <v>93.9</v>
      </c>
    </row>
    <row r="15" spans="1:4" ht="12" customHeight="1">
      <c r="A15" s="130">
        <v>11</v>
      </c>
      <c r="B15" s="401" t="s">
        <v>73</v>
      </c>
      <c r="C15" s="377"/>
      <c r="D15" s="88">
        <v>402.2</v>
      </c>
    </row>
    <row r="16" spans="1:4" ht="12" customHeight="1">
      <c r="A16" s="130">
        <v>12</v>
      </c>
      <c r="B16" s="401" t="s">
        <v>75</v>
      </c>
      <c r="C16" s="377"/>
      <c r="D16" s="88">
        <v>392.4</v>
      </c>
    </row>
    <row r="17" spans="1:4" ht="12" customHeight="1">
      <c r="A17" s="130">
        <v>13</v>
      </c>
      <c r="B17" s="401" t="s">
        <v>77</v>
      </c>
      <c r="C17" s="377"/>
      <c r="D17" s="88">
        <v>391.5</v>
      </c>
    </row>
    <row r="18" spans="1:4" ht="12" customHeight="1">
      <c r="A18" s="130">
        <v>14</v>
      </c>
      <c r="B18" s="401" t="s">
        <v>80</v>
      </c>
      <c r="C18" s="377"/>
      <c r="D18" s="88">
        <v>380.8</v>
      </c>
    </row>
    <row r="19" spans="1:4" ht="12" customHeight="1">
      <c r="A19" s="130">
        <v>15</v>
      </c>
      <c r="B19" s="401" t="s">
        <v>82</v>
      </c>
      <c r="C19" s="372"/>
      <c r="D19" s="88">
        <v>502.9</v>
      </c>
    </row>
    <row r="20" spans="1:4" ht="12" customHeight="1">
      <c r="A20" s="130">
        <v>16</v>
      </c>
      <c r="B20" s="402" t="s">
        <v>85</v>
      </c>
      <c r="C20" s="362"/>
      <c r="D20" s="88">
        <v>502.9</v>
      </c>
    </row>
    <row r="21" spans="1:4" ht="12" customHeight="1">
      <c r="A21" s="130">
        <v>17</v>
      </c>
      <c r="B21" s="403" t="s">
        <v>88</v>
      </c>
      <c r="C21" s="367"/>
      <c r="D21" s="88">
        <v>503.6</v>
      </c>
    </row>
    <row r="22" spans="1:4" ht="12" customHeight="1">
      <c r="A22" s="130">
        <v>18</v>
      </c>
      <c r="B22" s="403" t="s">
        <v>90</v>
      </c>
      <c r="C22" s="367"/>
      <c r="D22" s="88">
        <v>922.9</v>
      </c>
    </row>
    <row r="23" spans="1:4" ht="12" customHeight="1">
      <c r="A23" s="130">
        <v>19</v>
      </c>
      <c r="B23" s="403" t="s">
        <v>93</v>
      </c>
      <c r="C23" s="367"/>
      <c r="D23" s="88">
        <v>1377.5</v>
      </c>
    </row>
    <row r="24" spans="1:4" ht="12" customHeight="1">
      <c r="A24" s="130">
        <v>20</v>
      </c>
      <c r="B24" s="403" t="s">
        <v>96</v>
      </c>
      <c r="C24" s="367"/>
      <c r="D24" s="88">
        <v>1348.2</v>
      </c>
    </row>
    <row r="25" spans="1:4" ht="12" customHeight="1">
      <c r="A25" s="130">
        <v>21</v>
      </c>
      <c r="B25" s="403" t="s">
        <v>98</v>
      </c>
      <c r="C25" s="367"/>
      <c r="D25" s="88">
        <v>1832.4</v>
      </c>
    </row>
    <row r="26" spans="1:4" ht="12" customHeight="1">
      <c r="A26" s="130">
        <v>22</v>
      </c>
      <c r="B26" s="403" t="s">
        <v>101</v>
      </c>
      <c r="C26" s="367"/>
      <c r="D26" s="88">
        <v>248</v>
      </c>
    </row>
    <row r="27" spans="1:4" ht="12" customHeight="1">
      <c r="A27" s="130">
        <v>23</v>
      </c>
      <c r="B27" s="403" t="s">
        <v>103</v>
      </c>
      <c r="C27" s="367"/>
      <c r="D27" s="89">
        <f>307.9+19</f>
        <v>326.9</v>
      </c>
    </row>
    <row r="28" spans="1:4" ht="12" customHeight="1">
      <c r="A28" s="130">
        <v>24</v>
      </c>
      <c r="B28" s="403" t="s">
        <v>105</v>
      </c>
      <c r="C28" s="367"/>
      <c r="D28" s="88">
        <v>259.7</v>
      </c>
    </row>
    <row r="29" spans="1:4" ht="12" customHeight="1">
      <c r="A29" s="130">
        <v>25</v>
      </c>
      <c r="B29" s="403" t="s">
        <v>106</v>
      </c>
      <c r="C29" s="367"/>
      <c r="D29" s="88">
        <v>1905.4</v>
      </c>
    </row>
    <row r="30" spans="1:4" ht="12" customHeight="1">
      <c r="A30" s="130">
        <v>26</v>
      </c>
      <c r="B30" s="403" t="s">
        <v>109</v>
      </c>
      <c r="C30" s="367"/>
      <c r="D30" s="88">
        <v>1008.6</v>
      </c>
    </row>
    <row r="31" spans="1:4" ht="12" customHeight="1">
      <c r="A31" s="130">
        <v>27</v>
      </c>
      <c r="B31" s="403" t="s">
        <v>112</v>
      </c>
      <c r="C31" s="367"/>
      <c r="D31" s="88">
        <v>740</v>
      </c>
    </row>
    <row r="32" spans="1:4" ht="12" customHeight="1">
      <c r="A32" s="130">
        <v>28</v>
      </c>
      <c r="B32" s="403" t="s">
        <v>114</v>
      </c>
      <c r="C32" s="367"/>
      <c r="D32" s="88">
        <v>90.1</v>
      </c>
    </row>
    <row r="33" spans="1:4" ht="12" customHeight="1">
      <c r="A33" s="130">
        <v>29</v>
      </c>
      <c r="B33" s="403" t="s">
        <v>116</v>
      </c>
      <c r="C33" s="367"/>
      <c r="D33" s="88">
        <v>59.6</v>
      </c>
    </row>
    <row r="34" spans="1:4" ht="12" customHeight="1">
      <c r="A34" s="130">
        <v>30</v>
      </c>
      <c r="B34" s="403" t="s">
        <v>118</v>
      </c>
      <c r="C34" s="367"/>
      <c r="D34" s="88">
        <v>80.7</v>
      </c>
    </row>
    <row r="35" spans="1:4" ht="12" customHeight="1">
      <c r="A35" s="130">
        <v>31</v>
      </c>
      <c r="B35" s="403" t="s">
        <v>119</v>
      </c>
      <c r="C35" s="367"/>
      <c r="D35" s="90">
        <v>116</v>
      </c>
    </row>
    <row r="36" spans="1:4" ht="12" customHeight="1">
      <c r="A36" s="130">
        <v>32</v>
      </c>
      <c r="B36" s="403" t="s">
        <v>120</v>
      </c>
      <c r="C36" s="367"/>
      <c r="D36" s="88">
        <v>50.3</v>
      </c>
    </row>
    <row r="37" spans="1:4" ht="12" customHeight="1">
      <c r="A37" s="130">
        <v>33</v>
      </c>
      <c r="B37" s="403" t="s">
        <v>121</v>
      </c>
      <c r="C37" s="367"/>
      <c r="D37" s="88">
        <v>352.2</v>
      </c>
    </row>
    <row r="38" spans="1:4" ht="12" customHeight="1">
      <c r="A38" s="130">
        <v>34</v>
      </c>
      <c r="B38" s="403" t="s">
        <v>122</v>
      </c>
      <c r="C38" s="367"/>
      <c r="D38" s="88">
        <v>153.8</v>
      </c>
    </row>
    <row r="39" spans="1:4" ht="12" customHeight="1">
      <c r="A39" s="130">
        <v>35</v>
      </c>
      <c r="B39" s="403" t="s">
        <v>123</v>
      </c>
      <c r="C39" s="367"/>
      <c r="D39" s="88">
        <v>30.8</v>
      </c>
    </row>
    <row r="40" spans="1:4" ht="12" customHeight="1">
      <c r="A40" s="130">
        <v>36</v>
      </c>
      <c r="B40" s="403" t="s">
        <v>124</v>
      </c>
      <c r="C40" s="367"/>
      <c r="D40" s="88">
        <v>29.5</v>
      </c>
    </row>
    <row r="41" spans="1:4" ht="12" customHeight="1">
      <c r="A41" s="130">
        <v>37</v>
      </c>
      <c r="B41" s="403" t="s">
        <v>125</v>
      </c>
      <c r="C41" s="367"/>
      <c r="D41" s="88">
        <v>41.4</v>
      </c>
    </row>
    <row r="42" spans="1:4" ht="12" customHeight="1">
      <c r="A42" s="130">
        <v>38</v>
      </c>
      <c r="B42" s="403" t="s">
        <v>127</v>
      </c>
      <c r="C42" s="367"/>
      <c r="D42" s="88">
        <v>155.7</v>
      </c>
    </row>
    <row r="43" spans="1:4" ht="12" customHeight="1">
      <c r="A43" s="130">
        <v>39</v>
      </c>
      <c r="B43" s="403" t="s">
        <v>129</v>
      </c>
      <c r="C43" s="367"/>
      <c r="D43" s="88">
        <v>115.8</v>
      </c>
    </row>
    <row r="44" spans="1:4" ht="12" customHeight="1">
      <c r="A44" s="130">
        <v>40</v>
      </c>
      <c r="B44" s="403" t="s">
        <v>130</v>
      </c>
      <c r="C44" s="367"/>
      <c r="D44" s="88">
        <v>103.1</v>
      </c>
    </row>
    <row r="45" spans="1:4" ht="12" customHeight="1" thickBot="1">
      <c r="A45" s="131">
        <v>41</v>
      </c>
      <c r="B45" s="414" t="s">
        <v>131</v>
      </c>
      <c r="C45" s="415"/>
      <c r="D45" s="104">
        <v>166</v>
      </c>
    </row>
    <row r="46" spans="1:4" ht="12" customHeight="1" thickBot="1">
      <c r="A46" s="128"/>
      <c r="B46" s="416" t="s">
        <v>1269</v>
      </c>
      <c r="C46" s="417"/>
      <c r="D46" s="105">
        <f>SUM(D5:D45)</f>
        <v>15984.2</v>
      </c>
    </row>
    <row r="47" spans="1:4" ht="12" customHeight="1" thickBot="1">
      <c r="A47" s="128"/>
      <c r="B47" s="410" t="s">
        <v>134</v>
      </c>
      <c r="C47" s="410"/>
      <c r="D47" s="411"/>
    </row>
    <row r="48" spans="1:4" ht="12" customHeight="1">
      <c r="A48" s="132">
        <v>42</v>
      </c>
      <c r="B48" s="418" t="s">
        <v>140</v>
      </c>
      <c r="C48" s="419"/>
      <c r="D48" s="106">
        <v>391.5</v>
      </c>
    </row>
    <row r="49" spans="1:4" ht="12" customHeight="1">
      <c r="A49" s="130">
        <v>43</v>
      </c>
      <c r="B49" s="403" t="s">
        <v>142</v>
      </c>
      <c r="C49" s="367"/>
      <c r="D49" s="91">
        <v>604.48</v>
      </c>
    </row>
    <row r="50" spans="1:4" ht="12" customHeight="1">
      <c r="A50" s="130">
        <v>44</v>
      </c>
      <c r="B50" s="403" t="s">
        <v>144</v>
      </c>
      <c r="C50" s="367"/>
      <c r="D50" s="91">
        <v>1133.9</v>
      </c>
    </row>
    <row r="51" spans="1:4" ht="12" customHeight="1">
      <c r="A51" s="130">
        <v>45</v>
      </c>
      <c r="B51" s="403" t="s">
        <v>146</v>
      </c>
      <c r="C51" s="367"/>
      <c r="D51" s="91">
        <v>385</v>
      </c>
    </row>
    <row r="52" spans="1:4" ht="12" customHeight="1">
      <c r="A52" s="130">
        <v>46</v>
      </c>
      <c r="B52" s="403" t="s">
        <v>148</v>
      </c>
      <c r="C52" s="367"/>
      <c r="D52" s="91">
        <v>1111.7</v>
      </c>
    </row>
    <row r="53" spans="1:4" ht="12" customHeight="1">
      <c r="A53" s="130">
        <v>47</v>
      </c>
      <c r="B53" s="403" t="s">
        <v>151</v>
      </c>
      <c r="C53" s="367"/>
      <c r="D53" s="92">
        <v>392.4</v>
      </c>
    </row>
    <row r="54" spans="1:4" ht="12" customHeight="1">
      <c r="A54" s="130">
        <v>48</v>
      </c>
      <c r="B54" s="403" t="s">
        <v>153</v>
      </c>
      <c r="C54" s="367"/>
      <c r="D54" s="91">
        <v>383.3</v>
      </c>
    </row>
    <row r="55" spans="1:4" ht="12" customHeight="1">
      <c r="A55" s="130">
        <v>49</v>
      </c>
      <c r="B55" s="403" t="s">
        <v>155</v>
      </c>
      <c r="C55" s="367"/>
      <c r="D55" s="91">
        <v>374.8</v>
      </c>
    </row>
    <row r="56" spans="1:4" ht="12" customHeight="1">
      <c r="A56" s="130">
        <v>50</v>
      </c>
      <c r="B56" s="400" t="s">
        <v>156</v>
      </c>
      <c r="C56" s="240"/>
      <c r="D56" s="93">
        <v>382.3</v>
      </c>
    </row>
    <row r="57" spans="1:4" ht="12" customHeight="1">
      <c r="A57" s="130">
        <v>51</v>
      </c>
      <c r="B57" s="401" t="s">
        <v>158</v>
      </c>
      <c r="C57" s="238"/>
      <c r="D57" s="93">
        <v>374.5</v>
      </c>
    </row>
    <row r="58" spans="1:4" ht="12" customHeight="1">
      <c r="A58" s="130">
        <v>52</v>
      </c>
      <c r="B58" s="401" t="s">
        <v>159</v>
      </c>
      <c r="C58" s="238"/>
      <c r="D58" s="93">
        <v>377.9</v>
      </c>
    </row>
    <row r="59" spans="1:4" ht="12" customHeight="1">
      <c r="A59" s="130">
        <v>53</v>
      </c>
      <c r="B59" s="401" t="s">
        <v>160</v>
      </c>
      <c r="C59" s="238"/>
      <c r="D59" s="93">
        <v>380.2</v>
      </c>
    </row>
    <row r="60" spans="1:4" ht="12" customHeight="1">
      <c r="A60" s="130">
        <v>54</v>
      </c>
      <c r="B60" s="401" t="s">
        <v>161</v>
      </c>
      <c r="C60" s="238"/>
      <c r="D60" s="93">
        <v>864.7</v>
      </c>
    </row>
    <row r="61" spans="1:4" ht="12" customHeight="1">
      <c r="A61" s="130">
        <v>55</v>
      </c>
      <c r="B61" s="401" t="s">
        <v>165</v>
      </c>
      <c r="C61" s="238"/>
      <c r="D61" s="93">
        <v>516.7</v>
      </c>
    </row>
    <row r="62" spans="1:4" ht="12" customHeight="1">
      <c r="A62" s="130">
        <v>56</v>
      </c>
      <c r="B62" s="401" t="s">
        <v>166</v>
      </c>
      <c r="C62" s="238"/>
      <c r="D62" s="93">
        <v>510.9</v>
      </c>
    </row>
    <row r="63" spans="1:4" ht="12" customHeight="1">
      <c r="A63" s="130">
        <v>57</v>
      </c>
      <c r="B63" s="401" t="s">
        <v>167</v>
      </c>
      <c r="C63" s="238"/>
      <c r="D63" s="93">
        <v>517.9</v>
      </c>
    </row>
    <row r="64" spans="1:4" ht="12" customHeight="1">
      <c r="A64" s="130">
        <v>58</v>
      </c>
      <c r="B64" s="401" t="s">
        <v>168</v>
      </c>
      <c r="C64" s="238"/>
      <c r="D64" s="93">
        <v>509.1</v>
      </c>
    </row>
    <row r="65" spans="1:4" ht="12" customHeight="1">
      <c r="A65" s="130">
        <v>59</v>
      </c>
      <c r="B65" s="401" t="s">
        <v>169</v>
      </c>
      <c r="C65" s="238"/>
      <c r="D65" s="93">
        <v>2356.6</v>
      </c>
    </row>
    <row r="66" spans="1:4" ht="12" customHeight="1">
      <c r="A66" s="130">
        <v>60</v>
      </c>
      <c r="B66" s="401" t="s">
        <v>171</v>
      </c>
      <c r="C66" s="238"/>
      <c r="D66" s="93">
        <v>2344.6</v>
      </c>
    </row>
    <row r="67" spans="1:4" ht="12" customHeight="1">
      <c r="A67" s="130">
        <v>61</v>
      </c>
      <c r="B67" s="401" t="s">
        <v>173</v>
      </c>
      <c r="C67" s="238"/>
      <c r="D67" s="93">
        <v>513.9</v>
      </c>
    </row>
    <row r="68" spans="1:4" ht="12" customHeight="1">
      <c r="A68" s="130">
        <v>62</v>
      </c>
      <c r="B68" s="401" t="s">
        <v>174</v>
      </c>
      <c r="C68" s="238"/>
      <c r="D68" s="93">
        <v>452.3</v>
      </c>
    </row>
    <row r="69" spans="1:4" ht="12" customHeight="1">
      <c r="A69" s="130">
        <v>63</v>
      </c>
      <c r="B69" s="401" t="s">
        <v>175</v>
      </c>
      <c r="C69" s="238"/>
      <c r="D69" s="93">
        <v>205.3</v>
      </c>
    </row>
    <row r="70" spans="1:4" ht="12" customHeight="1">
      <c r="A70" s="130">
        <v>64</v>
      </c>
      <c r="B70" s="401" t="s">
        <v>176</v>
      </c>
      <c r="C70" s="238"/>
      <c r="D70" s="93">
        <v>123.1</v>
      </c>
    </row>
    <row r="71" spans="1:4" ht="12" customHeight="1">
      <c r="A71" s="130">
        <v>65</v>
      </c>
      <c r="B71" s="402" t="s">
        <v>177</v>
      </c>
      <c r="C71" s="244"/>
      <c r="D71" s="93">
        <v>1822.3</v>
      </c>
    </row>
    <row r="72" spans="1:4" ht="12" customHeight="1" thickBot="1">
      <c r="A72" s="131">
        <v>66</v>
      </c>
      <c r="B72" s="414" t="s">
        <v>180</v>
      </c>
      <c r="C72" s="415"/>
      <c r="D72" s="92">
        <v>585.4</v>
      </c>
    </row>
    <row r="73" spans="1:4" ht="12" customHeight="1" thickBot="1">
      <c r="A73" s="128"/>
      <c r="B73" s="416" t="s">
        <v>1269</v>
      </c>
      <c r="C73" s="420"/>
      <c r="D73" s="107">
        <f>SUM(D48:D72)</f>
        <v>17614.78</v>
      </c>
    </row>
    <row r="74" spans="1:4" ht="12" customHeight="1" thickBot="1">
      <c r="A74" s="128"/>
      <c r="B74" s="410" t="s">
        <v>182</v>
      </c>
      <c r="C74" s="410"/>
      <c r="D74" s="411"/>
    </row>
    <row r="75" spans="1:4" ht="12" customHeight="1">
      <c r="A75" s="132">
        <v>67</v>
      </c>
      <c r="B75" s="418" t="s">
        <v>183</v>
      </c>
      <c r="C75" s="419"/>
      <c r="D75" s="100">
        <v>782.6</v>
      </c>
    </row>
    <row r="76" spans="1:4" ht="12" customHeight="1">
      <c r="A76" s="130">
        <v>68</v>
      </c>
      <c r="B76" s="403" t="s">
        <v>185</v>
      </c>
      <c r="C76" s="367"/>
      <c r="D76" s="95">
        <v>776.9</v>
      </c>
    </row>
    <row r="77" spans="1:4" ht="12" customHeight="1">
      <c r="A77" s="130">
        <v>69</v>
      </c>
      <c r="B77" s="403" t="s">
        <v>186</v>
      </c>
      <c r="C77" s="367"/>
      <c r="D77" s="95">
        <v>106.7</v>
      </c>
    </row>
    <row r="78" spans="1:4" ht="12" customHeight="1">
      <c r="A78" s="130">
        <v>70</v>
      </c>
      <c r="B78" s="403" t="s">
        <v>187</v>
      </c>
      <c r="C78" s="367"/>
      <c r="D78" s="95">
        <v>182.1</v>
      </c>
    </row>
    <row r="79" spans="1:4" ht="12" customHeight="1">
      <c r="A79" s="130">
        <v>71</v>
      </c>
      <c r="B79" s="403" t="s">
        <v>188</v>
      </c>
      <c r="C79" s="367"/>
      <c r="D79" s="95">
        <v>60.7</v>
      </c>
    </row>
    <row r="80" spans="1:4" ht="12" customHeight="1">
      <c r="A80" s="130">
        <v>72</v>
      </c>
      <c r="B80" s="403" t="s">
        <v>189</v>
      </c>
      <c r="C80" s="367"/>
      <c r="D80" s="95">
        <v>67.6</v>
      </c>
    </row>
    <row r="81" spans="1:7" ht="12" customHeight="1">
      <c r="A81" s="130">
        <v>73</v>
      </c>
      <c r="B81" s="403" t="s">
        <v>190</v>
      </c>
      <c r="C81" s="367"/>
      <c r="D81" s="95">
        <v>45.6</v>
      </c>
      <c r="F81" s="63" t="s">
        <v>1761</v>
      </c>
      <c r="G81" s="1">
        <v>2</v>
      </c>
    </row>
    <row r="82" spans="1:4" ht="12" customHeight="1">
      <c r="A82" s="130">
        <v>74</v>
      </c>
      <c r="B82" s="403" t="s">
        <v>192</v>
      </c>
      <c r="C82" s="367"/>
      <c r="D82" s="95">
        <v>1354.7</v>
      </c>
    </row>
    <row r="83" spans="1:4" ht="12" customHeight="1">
      <c r="A83" s="130">
        <v>75</v>
      </c>
      <c r="B83" s="403" t="s">
        <v>195</v>
      </c>
      <c r="C83" s="367"/>
      <c r="D83" s="95">
        <v>96.2</v>
      </c>
    </row>
    <row r="84" spans="1:4" ht="12" customHeight="1">
      <c r="A84" s="130">
        <v>76</v>
      </c>
      <c r="B84" s="403" t="s">
        <v>196</v>
      </c>
      <c r="C84" s="367"/>
      <c r="D84" s="95">
        <v>99.8</v>
      </c>
    </row>
    <row r="85" spans="1:4" ht="12" customHeight="1">
      <c r="A85" s="130">
        <v>77</v>
      </c>
      <c r="B85" s="403" t="s">
        <v>198</v>
      </c>
      <c r="C85" s="367"/>
      <c r="D85" s="95">
        <v>115.2</v>
      </c>
    </row>
    <row r="86" spans="1:4" ht="12" customHeight="1">
      <c r="A86" s="130">
        <v>78</v>
      </c>
      <c r="B86" s="403" t="s">
        <v>199</v>
      </c>
      <c r="C86" s="367"/>
      <c r="D86" s="95">
        <v>113.7</v>
      </c>
    </row>
    <row r="87" spans="1:4" ht="12" customHeight="1">
      <c r="A87" s="130">
        <v>79</v>
      </c>
      <c r="B87" s="403" t="s">
        <v>200</v>
      </c>
      <c r="C87" s="367"/>
      <c r="D87" s="95">
        <v>2827.3</v>
      </c>
    </row>
    <row r="88" spans="1:4" ht="12" customHeight="1">
      <c r="A88" s="130">
        <v>80</v>
      </c>
      <c r="B88" s="403" t="s">
        <v>202</v>
      </c>
      <c r="C88" s="367"/>
      <c r="D88" s="95">
        <v>394.8</v>
      </c>
    </row>
    <row r="89" spans="1:4" ht="12" customHeight="1">
      <c r="A89" s="130">
        <v>81</v>
      </c>
      <c r="B89" s="403" t="s">
        <v>203</v>
      </c>
      <c r="C89" s="367"/>
      <c r="D89" s="95">
        <v>3204.3</v>
      </c>
    </row>
    <row r="90" spans="1:4" ht="12" customHeight="1">
      <c r="A90" s="130">
        <v>82</v>
      </c>
      <c r="B90" s="403" t="s">
        <v>206</v>
      </c>
      <c r="C90" s="367"/>
      <c r="D90" s="95">
        <v>541.7</v>
      </c>
    </row>
    <row r="91" spans="1:4" ht="12" customHeight="1">
      <c r="A91" s="130">
        <v>83</v>
      </c>
      <c r="B91" s="403" t="s">
        <v>207</v>
      </c>
      <c r="C91" s="367"/>
      <c r="D91" s="95">
        <v>463.4</v>
      </c>
    </row>
    <row r="92" spans="1:4" ht="12" customHeight="1">
      <c r="A92" s="130">
        <v>84</v>
      </c>
      <c r="B92" s="403" t="s">
        <v>210</v>
      </c>
      <c r="C92" s="367"/>
      <c r="D92" s="95">
        <v>402.2</v>
      </c>
    </row>
    <row r="93" spans="1:4" ht="12" customHeight="1">
      <c r="A93" s="130">
        <v>85</v>
      </c>
      <c r="B93" s="403" t="s">
        <v>211</v>
      </c>
      <c r="C93" s="367"/>
      <c r="D93" s="95">
        <v>465.6</v>
      </c>
    </row>
    <row r="94" spans="1:4" ht="12" customHeight="1">
      <c r="A94" s="130">
        <v>86</v>
      </c>
      <c r="B94" s="403" t="s">
        <v>213</v>
      </c>
      <c r="C94" s="367"/>
      <c r="D94" s="95">
        <v>325.5</v>
      </c>
    </row>
    <row r="95" spans="1:4" ht="12" customHeight="1">
      <c r="A95" s="130">
        <v>87</v>
      </c>
      <c r="B95" s="403" t="s">
        <v>215</v>
      </c>
      <c r="C95" s="367"/>
      <c r="D95" s="95">
        <v>470.3</v>
      </c>
    </row>
    <row r="96" spans="1:4" ht="12" customHeight="1">
      <c r="A96" s="130">
        <v>88</v>
      </c>
      <c r="B96" s="403" t="s">
        <v>216</v>
      </c>
      <c r="C96" s="367"/>
      <c r="D96" s="95">
        <v>860.2</v>
      </c>
    </row>
    <row r="97" spans="1:4" ht="12" customHeight="1">
      <c r="A97" s="130">
        <v>89</v>
      </c>
      <c r="B97" s="403" t="s">
        <v>219</v>
      </c>
      <c r="C97" s="367"/>
      <c r="D97" s="95">
        <v>819</v>
      </c>
    </row>
    <row r="98" spans="1:4" ht="12" customHeight="1">
      <c r="A98" s="130">
        <v>90</v>
      </c>
      <c r="B98" s="403" t="s">
        <v>221</v>
      </c>
      <c r="C98" s="209"/>
      <c r="D98" s="96">
        <v>450.9</v>
      </c>
    </row>
    <row r="99" spans="1:4" ht="12" customHeight="1">
      <c r="A99" s="130">
        <v>91</v>
      </c>
      <c r="B99" s="403" t="s">
        <v>222</v>
      </c>
      <c r="C99" s="209"/>
      <c r="D99" s="97">
        <v>468</v>
      </c>
    </row>
    <row r="100" spans="1:4" ht="12" customHeight="1">
      <c r="A100" s="130">
        <v>92</v>
      </c>
      <c r="B100" s="403" t="s">
        <v>223</v>
      </c>
      <c r="C100" s="209"/>
      <c r="D100" s="97">
        <v>1336.7</v>
      </c>
    </row>
    <row r="101" spans="1:4" ht="12" customHeight="1">
      <c r="A101" s="130">
        <v>93</v>
      </c>
      <c r="B101" s="403" t="s">
        <v>226</v>
      </c>
      <c r="C101" s="209"/>
      <c r="D101" s="97">
        <v>557.39</v>
      </c>
    </row>
    <row r="102" spans="1:4" ht="12" customHeight="1">
      <c r="A102" s="130">
        <v>94</v>
      </c>
      <c r="B102" s="403" t="s">
        <v>227</v>
      </c>
      <c r="C102" s="209"/>
      <c r="D102" s="97">
        <v>559</v>
      </c>
    </row>
    <row r="103" spans="1:4" ht="12" customHeight="1">
      <c r="A103" s="130">
        <v>95</v>
      </c>
      <c r="B103" s="403" t="s">
        <v>228</v>
      </c>
      <c r="C103" s="209"/>
      <c r="D103" s="97">
        <v>170.5</v>
      </c>
    </row>
    <row r="104" spans="1:4" ht="12" customHeight="1">
      <c r="A104" s="130">
        <v>96</v>
      </c>
      <c r="B104" s="403" t="s">
        <v>229</v>
      </c>
      <c r="C104" s="209"/>
      <c r="D104" s="97">
        <v>819.7</v>
      </c>
    </row>
    <row r="105" spans="1:4" ht="12" customHeight="1">
      <c r="A105" s="130">
        <v>97</v>
      </c>
      <c r="B105" s="403" t="s">
        <v>230</v>
      </c>
      <c r="C105" s="209"/>
      <c r="D105" s="97">
        <v>462.6</v>
      </c>
    </row>
    <row r="106" spans="1:4" ht="12" customHeight="1">
      <c r="A106" s="130">
        <v>98</v>
      </c>
      <c r="B106" s="403" t="s">
        <v>231</v>
      </c>
      <c r="C106" s="209"/>
      <c r="D106" s="97">
        <v>836.1</v>
      </c>
    </row>
    <row r="107" spans="1:4" ht="12" customHeight="1">
      <c r="A107" s="130">
        <v>99</v>
      </c>
      <c r="B107" s="403" t="s">
        <v>232</v>
      </c>
      <c r="C107" s="209"/>
      <c r="D107" s="97">
        <v>467.4</v>
      </c>
    </row>
    <row r="108" spans="1:4" ht="12" customHeight="1">
      <c r="A108" s="130">
        <v>100</v>
      </c>
      <c r="B108" s="403" t="s">
        <v>233</v>
      </c>
      <c r="C108" s="209"/>
      <c r="D108" s="97">
        <v>559.4</v>
      </c>
    </row>
    <row r="109" spans="1:4" ht="12" customHeight="1">
      <c r="A109" s="130">
        <v>101</v>
      </c>
      <c r="B109" s="403" t="s">
        <v>234</v>
      </c>
      <c r="C109" s="209"/>
      <c r="D109" s="97">
        <v>439.1</v>
      </c>
    </row>
    <row r="110" spans="1:4" ht="12" customHeight="1">
      <c r="A110" s="130">
        <v>102</v>
      </c>
      <c r="B110" s="403" t="s">
        <v>235</v>
      </c>
      <c r="C110" s="209"/>
      <c r="D110" s="97">
        <v>411.4</v>
      </c>
    </row>
    <row r="111" spans="1:4" ht="12" customHeight="1">
      <c r="A111" s="130">
        <v>103</v>
      </c>
      <c r="B111" s="403" t="s">
        <v>236</v>
      </c>
      <c r="C111" s="209"/>
      <c r="D111" s="97">
        <v>467.8</v>
      </c>
    </row>
    <row r="112" spans="1:4" ht="12" customHeight="1">
      <c r="A112" s="130">
        <v>104</v>
      </c>
      <c r="B112" s="403" t="s">
        <v>237</v>
      </c>
      <c r="C112" s="209"/>
      <c r="D112" s="97">
        <v>868.2</v>
      </c>
    </row>
    <row r="113" spans="1:4" ht="12" customHeight="1">
      <c r="A113" s="130">
        <v>105</v>
      </c>
      <c r="B113" s="403" t="s">
        <v>239</v>
      </c>
      <c r="C113" s="209"/>
      <c r="D113" s="97">
        <v>351</v>
      </c>
    </row>
    <row r="114" spans="1:4" ht="12" customHeight="1">
      <c r="A114" s="130">
        <v>106</v>
      </c>
      <c r="B114" s="403" t="s">
        <v>241</v>
      </c>
      <c r="C114" s="209"/>
      <c r="D114" s="97">
        <v>322.5</v>
      </c>
    </row>
    <row r="115" spans="1:4" ht="12" customHeight="1">
      <c r="A115" s="130">
        <v>107</v>
      </c>
      <c r="B115" s="403" t="s">
        <v>242</v>
      </c>
      <c r="C115" s="209"/>
      <c r="D115" s="97">
        <v>471.8</v>
      </c>
    </row>
    <row r="116" spans="1:4" ht="12" customHeight="1">
      <c r="A116" s="130">
        <v>108</v>
      </c>
      <c r="B116" s="403" t="s">
        <v>243</v>
      </c>
      <c r="C116" s="209"/>
      <c r="D116" s="97">
        <v>842.6</v>
      </c>
    </row>
    <row r="117" spans="1:4" ht="12" customHeight="1">
      <c r="A117" s="130">
        <v>109</v>
      </c>
      <c r="B117" s="403" t="s">
        <v>246</v>
      </c>
      <c r="C117" s="209"/>
      <c r="D117" s="97">
        <v>833.3</v>
      </c>
    </row>
    <row r="118" spans="1:4" ht="12" customHeight="1">
      <c r="A118" s="130">
        <v>110</v>
      </c>
      <c r="B118" s="403" t="s">
        <v>247</v>
      </c>
      <c r="C118" s="209"/>
      <c r="D118" s="97">
        <v>823</v>
      </c>
    </row>
    <row r="119" spans="1:4" ht="12" customHeight="1">
      <c r="A119" s="130">
        <v>111</v>
      </c>
      <c r="B119" s="403" t="s">
        <v>249</v>
      </c>
      <c r="C119" s="209"/>
      <c r="D119" s="97">
        <v>824.6</v>
      </c>
    </row>
    <row r="120" spans="1:4" ht="12" customHeight="1">
      <c r="A120" s="130">
        <v>112</v>
      </c>
      <c r="B120" s="403" t="s">
        <v>250</v>
      </c>
      <c r="C120" s="209"/>
      <c r="D120" s="97">
        <v>824.9</v>
      </c>
    </row>
    <row r="121" spans="1:4" ht="12" customHeight="1">
      <c r="A121" s="130">
        <v>113</v>
      </c>
      <c r="B121" s="403" t="s">
        <v>251</v>
      </c>
      <c r="C121" s="209"/>
      <c r="D121" s="97">
        <v>867.5</v>
      </c>
    </row>
    <row r="122" spans="1:4" ht="12" customHeight="1">
      <c r="A122" s="130">
        <v>114</v>
      </c>
      <c r="B122" s="403" t="s">
        <v>253</v>
      </c>
      <c r="C122" s="209"/>
      <c r="D122" s="97">
        <v>857.8</v>
      </c>
    </row>
    <row r="123" spans="1:4" ht="12" customHeight="1">
      <c r="A123" s="130">
        <v>115</v>
      </c>
      <c r="B123" s="403" t="s">
        <v>254</v>
      </c>
      <c r="C123" s="209"/>
      <c r="D123" s="97">
        <v>853.9</v>
      </c>
    </row>
    <row r="124" spans="1:4" ht="12" customHeight="1">
      <c r="A124" s="130">
        <v>116</v>
      </c>
      <c r="B124" s="403" t="s">
        <v>255</v>
      </c>
      <c r="C124" s="209"/>
      <c r="D124" s="98">
        <v>871.4</v>
      </c>
    </row>
    <row r="125" spans="1:4" ht="12" customHeight="1">
      <c r="A125" s="130">
        <v>117</v>
      </c>
      <c r="B125" s="403" t="s">
        <v>256</v>
      </c>
      <c r="C125" s="209"/>
      <c r="D125" s="99">
        <v>886.6</v>
      </c>
    </row>
    <row r="126" spans="1:4" ht="12" customHeight="1">
      <c r="A126" s="130">
        <v>118</v>
      </c>
      <c r="B126" s="403" t="s">
        <v>258</v>
      </c>
      <c r="C126" s="209"/>
      <c r="D126" s="99">
        <v>836.7</v>
      </c>
    </row>
    <row r="127" spans="1:4" ht="12" customHeight="1">
      <c r="A127" s="130">
        <v>119</v>
      </c>
      <c r="B127" s="403" t="s">
        <v>260</v>
      </c>
      <c r="C127" s="209"/>
      <c r="D127" s="99">
        <v>4170.6</v>
      </c>
    </row>
    <row r="128" spans="1:4" ht="12" customHeight="1">
      <c r="A128" s="130">
        <v>120</v>
      </c>
      <c r="B128" s="403" t="s">
        <v>263</v>
      </c>
      <c r="C128" s="209"/>
      <c r="D128" s="99">
        <v>2813.6</v>
      </c>
    </row>
    <row r="129" spans="1:4" ht="12" customHeight="1">
      <c r="A129" s="130">
        <v>121</v>
      </c>
      <c r="B129" s="403" t="s">
        <v>266</v>
      </c>
      <c r="C129" s="209"/>
      <c r="D129" s="99">
        <v>2797.7</v>
      </c>
    </row>
    <row r="130" spans="1:4" ht="12" customHeight="1">
      <c r="A130" s="130">
        <v>122</v>
      </c>
      <c r="B130" s="403" t="s">
        <v>269</v>
      </c>
      <c r="C130" s="209"/>
      <c r="D130" s="99">
        <v>829.7</v>
      </c>
    </row>
    <row r="131" spans="1:4" ht="12" customHeight="1">
      <c r="A131" s="130">
        <v>123</v>
      </c>
      <c r="B131" s="403" t="s">
        <v>270</v>
      </c>
      <c r="C131" s="209"/>
      <c r="D131" s="99">
        <v>1448</v>
      </c>
    </row>
    <row r="132" spans="1:4" ht="12" customHeight="1">
      <c r="A132" s="130">
        <v>124</v>
      </c>
      <c r="B132" s="403" t="s">
        <v>271</v>
      </c>
      <c r="C132" s="209"/>
      <c r="D132" s="99">
        <v>928.3</v>
      </c>
    </row>
    <row r="133" spans="1:4" ht="12" customHeight="1">
      <c r="A133" s="130">
        <v>125</v>
      </c>
      <c r="B133" s="403" t="s">
        <v>273</v>
      </c>
      <c r="C133" s="209"/>
      <c r="D133" s="99">
        <v>3241</v>
      </c>
    </row>
    <row r="134" spans="1:4" ht="12" customHeight="1">
      <c r="A134" s="130">
        <v>126</v>
      </c>
      <c r="B134" s="403" t="s">
        <v>276</v>
      </c>
      <c r="C134" s="209"/>
      <c r="D134" s="99">
        <v>970.1</v>
      </c>
    </row>
    <row r="135" spans="1:4" ht="12" customHeight="1">
      <c r="A135" s="130">
        <v>127</v>
      </c>
      <c r="B135" s="403" t="s">
        <v>278</v>
      </c>
      <c r="C135" s="209"/>
      <c r="D135" s="99">
        <v>1419.1</v>
      </c>
    </row>
    <row r="136" spans="1:4" ht="12" customHeight="1">
      <c r="A136" s="130">
        <v>128</v>
      </c>
      <c r="B136" s="403" t="s">
        <v>281</v>
      </c>
      <c r="C136" s="209"/>
      <c r="D136" s="99">
        <v>966.6</v>
      </c>
    </row>
    <row r="137" spans="1:4" ht="12" customHeight="1">
      <c r="A137" s="130">
        <v>129</v>
      </c>
      <c r="B137" s="403" t="s">
        <v>282</v>
      </c>
      <c r="C137" s="209"/>
      <c r="D137" s="99">
        <v>1478.9</v>
      </c>
    </row>
    <row r="138" spans="1:4" ht="12" customHeight="1">
      <c r="A138" s="130">
        <v>130</v>
      </c>
      <c r="B138" s="403" t="s">
        <v>283</v>
      </c>
      <c r="C138" s="209"/>
      <c r="D138" s="99">
        <v>1101.2</v>
      </c>
    </row>
    <row r="139" spans="1:4" ht="12" customHeight="1">
      <c r="A139" s="130">
        <v>131</v>
      </c>
      <c r="B139" s="403" t="s">
        <v>284</v>
      </c>
      <c r="C139" s="209"/>
      <c r="D139" s="99">
        <v>1453.6</v>
      </c>
    </row>
    <row r="140" spans="1:4" ht="12" customHeight="1">
      <c r="A140" s="130">
        <v>132</v>
      </c>
      <c r="B140" s="403" t="s">
        <v>287</v>
      </c>
      <c r="C140" s="209"/>
      <c r="D140" s="99">
        <v>817.8</v>
      </c>
    </row>
    <row r="141" spans="1:4" ht="12" customHeight="1">
      <c r="A141" s="130">
        <v>133</v>
      </c>
      <c r="B141" s="403" t="s">
        <v>288</v>
      </c>
      <c r="C141" s="209"/>
      <c r="D141" s="99">
        <v>1069</v>
      </c>
    </row>
    <row r="142" spans="1:4" ht="12" customHeight="1">
      <c r="A142" s="130">
        <v>134</v>
      </c>
      <c r="B142" s="403" t="s">
        <v>289</v>
      </c>
      <c r="C142" s="209"/>
      <c r="D142" s="99">
        <v>1504.2</v>
      </c>
    </row>
    <row r="143" spans="1:4" ht="12" customHeight="1">
      <c r="A143" s="130">
        <v>135</v>
      </c>
      <c r="B143" s="403" t="s">
        <v>292</v>
      </c>
      <c r="C143" s="209"/>
      <c r="D143" s="99">
        <v>783.7</v>
      </c>
    </row>
    <row r="144" spans="1:4" ht="12" customHeight="1">
      <c r="A144" s="130">
        <v>136</v>
      </c>
      <c r="B144" s="403" t="s">
        <v>293</v>
      </c>
      <c r="C144" s="209"/>
      <c r="D144" s="99">
        <v>807.7</v>
      </c>
    </row>
    <row r="145" spans="1:4" ht="12" customHeight="1">
      <c r="A145" s="130">
        <v>137</v>
      </c>
      <c r="B145" s="403" t="s">
        <v>294</v>
      </c>
      <c r="C145" s="209"/>
      <c r="D145" s="99">
        <v>776.8</v>
      </c>
    </row>
    <row r="146" spans="1:4" ht="12" customHeight="1">
      <c r="A146" s="130">
        <v>138</v>
      </c>
      <c r="B146" s="403" t="s">
        <v>297</v>
      </c>
      <c r="C146" s="209"/>
      <c r="D146" s="99">
        <v>113.8</v>
      </c>
    </row>
    <row r="147" spans="1:4" ht="12" customHeight="1">
      <c r="A147" s="130">
        <v>139</v>
      </c>
      <c r="B147" s="403" t="s">
        <v>298</v>
      </c>
      <c r="C147" s="209"/>
      <c r="D147" s="99">
        <v>135.4</v>
      </c>
    </row>
    <row r="148" spans="1:4" ht="12" customHeight="1">
      <c r="A148" s="130">
        <v>140</v>
      </c>
      <c r="B148" s="403" t="s">
        <v>299</v>
      </c>
      <c r="C148" s="209"/>
      <c r="D148" s="97">
        <v>464.1</v>
      </c>
    </row>
    <row r="149" spans="1:4" ht="12" customHeight="1">
      <c r="A149" s="130">
        <v>141</v>
      </c>
      <c r="B149" s="403" t="s">
        <v>300</v>
      </c>
      <c r="C149" s="209"/>
      <c r="D149" s="97">
        <v>765.6</v>
      </c>
    </row>
    <row r="150" spans="1:4" ht="12" customHeight="1">
      <c r="A150" s="130">
        <v>142</v>
      </c>
      <c r="B150" s="403" t="s">
        <v>302</v>
      </c>
      <c r="C150" s="209"/>
      <c r="D150" s="97">
        <v>93.1</v>
      </c>
    </row>
    <row r="151" spans="1:4" ht="12" customHeight="1">
      <c r="A151" s="130">
        <v>143</v>
      </c>
      <c r="B151" s="403" t="s">
        <v>303</v>
      </c>
      <c r="C151" s="209"/>
      <c r="D151" s="97">
        <v>263.4</v>
      </c>
    </row>
    <row r="152" spans="1:4" ht="12" customHeight="1">
      <c r="A152" s="130">
        <v>144</v>
      </c>
      <c r="B152" s="403" t="s">
        <v>304</v>
      </c>
      <c r="C152" s="209"/>
      <c r="D152" s="97">
        <v>555.2</v>
      </c>
    </row>
    <row r="153" spans="1:4" ht="12" customHeight="1">
      <c r="A153" s="130">
        <v>145</v>
      </c>
      <c r="B153" s="403" t="s">
        <v>305</v>
      </c>
      <c r="C153" s="209"/>
      <c r="D153" s="97">
        <v>573.4</v>
      </c>
    </row>
    <row r="154" spans="1:4" ht="12" customHeight="1">
      <c r="A154" s="130">
        <v>146</v>
      </c>
      <c r="B154" s="403" t="s">
        <v>306</v>
      </c>
      <c r="C154" s="209"/>
      <c r="D154" s="97">
        <v>682.3</v>
      </c>
    </row>
    <row r="155" spans="1:4" ht="12" customHeight="1">
      <c r="A155" s="130">
        <v>147</v>
      </c>
      <c r="B155" s="403" t="s">
        <v>307</v>
      </c>
      <c r="C155" s="209"/>
      <c r="D155" s="97">
        <v>703.6</v>
      </c>
    </row>
    <row r="156" spans="1:4" ht="12" customHeight="1">
      <c r="A156" s="130">
        <v>148</v>
      </c>
      <c r="B156" s="403" t="s">
        <v>308</v>
      </c>
      <c r="C156" s="209"/>
      <c r="D156" s="97">
        <v>680.8</v>
      </c>
    </row>
    <row r="157" spans="1:4" ht="12" customHeight="1">
      <c r="A157" s="130">
        <v>149</v>
      </c>
      <c r="B157" s="403" t="s">
        <v>309</v>
      </c>
      <c r="C157" s="209"/>
      <c r="D157" s="97">
        <v>373.1</v>
      </c>
    </row>
    <row r="158" spans="1:4" ht="12" customHeight="1">
      <c r="A158" s="130">
        <v>150</v>
      </c>
      <c r="B158" s="403" t="s">
        <v>310</v>
      </c>
      <c r="C158" s="209"/>
      <c r="D158" s="97">
        <v>314.9</v>
      </c>
    </row>
    <row r="159" spans="1:4" ht="12" customHeight="1">
      <c r="A159" s="130">
        <v>151</v>
      </c>
      <c r="B159" s="403" t="s">
        <v>311</v>
      </c>
      <c r="C159" s="209"/>
      <c r="D159" s="97">
        <v>1615.7</v>
      </c>
    </row>
    <row r="160" spans="1:4" ht="12" customHeight="1">
      <c r="A160" s="130">
        <v>152</v>
      </c>
      <c r="B160" s="403" t="s">
        <v>312</v>
      </c>
      <c r="C160" s="209"/>
      <c r="D160" s="97">
        <v>975.7</v>
      </c>
    </row>
    <row r="161" spans="1:4" ht="12" customHeight="1">
      <c r="A161" s="130">
        <v>153</v>
      </c>
      <c r="B161" s="403" t="s">
        <v>313</v>
      </c>
      <c r="C161" s="209"/>
      <c r="D161" s="97">
        <v>84.7</v>
      </c>
    </row>
    <row r="162" spans="1:4" ht="12" customHeight="1">
      <c r="A162" s="130">
        <v>154</v>
      </c>
      <c r="B162" s="403" t="s">
        <v>314</v>
      </c>
      <c r="C162" s="209"/>
      <c r="D162" s="97">
        <v>835</v>
      </c>
    </row>
    <row r="163" spans="1:4" ht="12" customHeight="1">
      <c r="A163" s="130">
        <v>155</v>
      </c>
      <c r="B163" s="403" t="s">
        <v>315</v>
      </c>
      <c r="C163" s="209"/>
      <c r="D163" s="97">
        <v>526</v>
      </c>
    </row>
    <row r="164" spans="1:4" ht="12" customHeight="1">
      <c r="A164" s="130">
        <v>156</v>
      </c>
      <c r="B164" s="403" t="s">
        <v>316</v>
      </c>
      <c r="C164" s="209"/>
      <c r="D164" s="97">
        <v>585.5</v>
      </c>
    </row>
    <row r="165" spans="1:4" ht="12" customHeight="1">
      <c r="A165" s="130">
        <v>157</v>
      </c>
      <c r="B165" s="403" t="s">
        <v>317</v>
      </c>
      <c r="C165" s="209"/>
      <c r="D165" s="97">
        <v>556</v>
      </c>
    </row>
    <row r="166" spans="1:4" ht="12" customHeight="1">
      <c r="A166" s="130">
        <v>158</v>
      </c>
      <c r="B166" s="403" t="s">
        <v>318</v>
      </c>
      <c r="C166" s="209"/>
      <c r="D166" s="97">
        <v>2787.32</v>
      </c>
    </row>
    <row r="167" spans="1:4" ht="12" customHeight="1">
      <c r="A167" s="130">
        <v>159</v>
      </c>
      <c r="B167" s="403" t="s">
        <v>321</v>
      </c>
      <c r="C167" s="209"/>
      <c r="D167" s="97">
        <v>2072.4</v>
      </c>
    </row>
    <row r="168" spans="1:4" ht="12" customHeight="1">
      <c r="A168" s="130">
        <v>160</v>
      </c>
      <c r="B168" s="403" t="s">
        <v>324</v>
      </c>
      <c r="C168" s="209"/>
      <c r="D168" s="97">
        <v>366.7</v>
      </c>
    </row>
    <row r="169" spans="1:4" ht="12" customHeight="1">
      <c r="A169" s="130">
        <v>161</v>
      </c>
      <c r="B169" s="403" t="s">
        <v>325</v>
      </c>
      <c r="C169" s="209"/>
      <c r="D169" s="97">
        <v>116.4</v>
      </c>
    </row>
    <row r="170" spans="1:4" ht="12" customHeight="1">
      <c r="A170" s="130">
        <v>162</v>
      </c>
      <c r="B170" s="403" t="s">
        <v>326</v>
      </c>
      <c r="C170" s="209"/>
      <c r="D170" s="97">
        <v>40.2</v>
      </c>
    </row>
    <row r="171" spans="1:4" ht="12" customHeight="1">
      <c r="A171" s="130">
        <v>163</v>
      </c>
      <c r="B171" s="403" t="s">
        <v>327</v>
      </c>
      <c r="C171" s="209"/>
      <c r="D171" s="97">
        <v>157.4</v>
      </c>
    </row>
    <row r="172" spans="1:4" ht="12" customHeight="1">
      <c r="A172" s="130">
        <v>164</v>
      </c>
      <c r="B172" s="403" t="s">
        <v>328</v>
      </c>
      <c r="C172" s="209"/>
      <c r="D172" s="97">
        <v>107.8</v>
      </c>
    </row>
    <row r="173" spans="1:4" ht="12" customHeight="1">
      <c r="A173" s="130">
        <v>165</v>
      </c>
      <c r="B173" s="403" t="s">
        <v>329</v>
      </c>
      <c r="C173" s="367"/>
      <c r="D173" s="100">
        <v>234.5</v>
      </c>
    </row>
    <row r="174" spans="1:4" ht="12" customHeight="1">
      <c r="A174" s="130">
        <v>166</v>
      </c>
      <c r="B174" s="403" t="s">
        <v>330</v>
      </c>
      <c r="C174" s="367"/>
      <c r="D174" s="95">
        <v>159.5</v>
      </c>
    </row>
    <row r="175" spans="1:4" ht="12" customHeight="1">
      <c r="A175" s="130">
        <v>167</v>
      </c>
      <c r="B175" s="403" t="s">
        <v>331</v>
      </c>
      <c r="C175" s="367"/>
      <c r="D175" s="95">
        <v>68.8</v>
      </c>
    </row>
    <row r="176" spans="1:4" ht="12" customHeight="1">
      <c r="A176" s="130">
        <v>168</v>
      </c>
      <c r="B176" s="403" t="s">
        <v>332</v>
      </c>
      <c r="C176" s="367"/>
      <c r="D176" s="95">
        <v>106.2</v>
      </c>
    </row>
    <row r="177" spans="1:4" ht="12" customHeight="1">
      <c r="A177" s="130">
        <v>169</v>
      </c>
      <c r="B177" s="403" t="s">
        <v>333</v>
      </c>
      <c r="C177" s="367"/>
      <c r="D177" s="95">
        <v>80</v>
      </c>
    </row>
    <row r="178" spans="1:4" ht="12" customHeight="1">
      <c r="A178" s="130">
        <v>170</v>
      </c>
      <c r="B178" s="403" t="s">
        <v>334</v>
      </c>
      <c r="C178" s="367"/>
      <c r="D178" s="95">
        <v>87.5</v>
      </c>
    </row>
    <row r="179" spans="1:4" ht="12" customHeight="1">
      <c r="A179" s="130">
        <v>171</v>
      </c>
      <c r="B179" s="403" t="s">
        <v>335</v>
      </c>
      <c r="C179" s="367"/>
      <c r="D179" s="95">
        <v>168.4</v>
      </c>
    </row>
    <row r="180" spans="1:4" ht="12" customHeight="1">
      <c r="A180" s="130">
        <v>172</v>
      </c>
      <c r="B180" s="403" t="s">
        <v>336</v>
      </c>
      <c r="C180" s="367"/>
      <c r="D180" s="95">
        <v>373.7</v>
      </c>
    </row>
    <row r="181" spans="1:4" ht="12" customHeight="1">
      <c r="A181" s="130">
        <v>173</v>
      </c>
      <c r="B181" s="403" t="s">
        <v>337</v>
      </c>
      <c r="C181" s="367"/>
      <c r="D181" s="95">
        <v>369.2</v>
      </c>
    </row>
    <row r="182" spans="1:4" ht="12" customHeight="1">
      <c r="A182" s="130">
        <v>174</v>
      </c>
      <c r="B182" s="403" t="s">
        <v>338</v>
      </c>
      <c r="C182" s="367"/>
      <c r="D182" s="95">
        <v>368</v>
      </c>
    </row>
    <row r="183" spans="1:4" ht="12" customHeight="1">
      <c r="A183" s="130">
        <v>175</v>
      </c>
      <c r="B183" s="403" t="s">
        <v>339</v>
      </c>
      <c r="C183" s="367"/>
      <c r="D183" s="95">
        <v>371.6</v>
      </c>
    </row>
    <row r="184" spans="1:4" ht="12" customHeight="1">
      <c r="A184" s="130">
        <v>176</v>
      </c>
      <c r="B184" s="403" t="s">
        <v>340</v>
      </c>
      <c r="C184" s="367"/>
      <c r="D184" s="95">
        <v>365.3</v>
      </c>
    </row>
    <row r="185" spans="1:4" ht="12" customHeight="1" thickBot="1">
      <c r="A185" s="131">
        <v>177</v>
      </c>
      <c r="B185" s="414" t="s">
        <v>341</v>
      </c>
      <c r="C185" s="415"/>
      <c r="D185" s="108">
        <v>64.4</v>
      </c>
    </row>
    <row r="186" spans="1:4" ht="12" customHeight="1" thickBot="1">
      <c r="A186" s="128"/>
      <c r="B186" s="416" t="s">
        <v>1269</v>
      </c>
      <c r="C186" s="420"/>
      <c r="D186" s="105">
        <f>SUM(D75:D185)-50.3</f>
        <v>82607.80999999995</v>
      </c>
    </row>
    <row r="187" spans="1:4" ht="12" customHeight="1" thickBot="1">
      <c r="A187" s="128"/>
      <c r="B187" s="410" t="s">
        <v>342</v>
      </c>
      <c r="C187" s="410"/>
      <c r="D187" s="411"/>
    </row>
    <row r="188" spans="1:4" ht="12" customHeight="1">
      <c r="A188" s="132">
        <v>178</v>
      </c>
      <c r="B188" s="418" t="s">
        <v>343</v>
      </c>
      <c r="C188" s="419"/>
      <c r="D188" s="106">
        <v>56.6</v>
      </c>
    </row>
    <row r="189" spans="1:4" ht="12" customHeight="1">
      <c r="A189" s="130">
        <v>179</v>
      </c>
      <c r="B189" s="403" t="s">
        <v>345</v>
      </c>
      <c r="C189" s="367"/>
      <c r="D189" s="91">
        <v>88.2</v>
      </c>
    </row>
    <row r="190" spans="1:4" ht="12" customHeight="1">
      <c r="A190" s="130">
        <v>180</v>
      </c>
      <c r="B190" s="403" t="s">
        <v>347</v>
      </c>
      <c r="C190" s="367"/>
      <c r="D190" s="91">
        <v>183.1</v>
      </c>
    </row>
    <row r="191" spans="1:4" ht="12" customHeight="1">
      <c r="A191" s="130">
        <v>181</v>
      </c>
      <c r="B191" s="403" t="s">
        <v>352</v>
      </c>
      <c r="C191" s="367"/>
      <c r="D191" s="91">
        <v>120</v>
      </c>
    </row>
    <row r="192" spans="1:4" ht="12" customHeight="1">
      <c r="A192" s="130">
        <v>182</v>
      </c>
      <c r="B192" s="400" t="s">
        <v>354</v>
      </c>
      <c r="C192" s="240"/>
      <c r="D192" s="93">
        <v>106.8</v>
      </c>
    </row>
    <row r="193" spans="1:4" ht="12" customHeight="1">
      <c r="A193" s="130">
        <v>183</v>
      </c>
      <c r="B193" s="401" t="s">
        <v>356</v>
      </c>
      <c r="C193" s="238"/>
      <c r="D193" s="93">
        <v>407.6</v>
      </c>
    </row>
    <row r="194" spans="1:4" ht="12" customHeight="1">
      <c r="A194" s="130">
        <v>184</v>
      </c>
      <c r="B194" s="401" t="s">
        <v>358</v>
      </c>
      <c r="C194" s="238"/>
      <c r="D194" s="93">
        <v>382.6</v>
      </c>
    </row>
    <row r="195" spans="1:4" ht="12" customHeight="1">
      <c r="A195" s="130">
        <v>185</v>
      </c>
      <c r="B195" s="401" t="s">
        <v>360</v>
      </c>
      <c r="C195" s="238"/>
      <c r="D195" s="93">
        <v>660.9</v>
      </c>
    </row>
    <row r="196" spans="1:4" ht="12" customHeight="1">
      <c r="A196" s="130">
        <v>186</v>
      </c>
      <c r="B196" s="401" t="s">
        <v>362</v>
      </c>
      <c r="C196" s="238"/>
      <c r="D196" s="101">
        <v>404.3</v>
      </c>
    </row>
    <row r="197" spans="1:4" ht="12" customHeight="1">
      <c r="A197" s="130">
        <v>187</v>
      </c>
      <c r="B197" s="401" t="s">
        <v>364</v>
      </c>
      <c r="C197" s="238"/>
      <c r="D197" s="93">
        <v>125.7</v>
      </c>
    </row>
    <row r="198" spans="1:4" ht="12" customHeight="1">
      <c r="A198" s="130">
        <v>188</v>
      </c>
      <c r="B198" s="401" t="s">
        <v>366</v>
      </c>
      <c r="C198" s="238"/>
      <c r="D198" s="93">
        <v>96.1</v>
      </c>
    </row>
    <row r="199" spans="1:4" ht="12" customHeight="1">
      <c r="A199" s="130">
        <v>189</v>
      </c>
      <c r="B199" s="401" t="s">
        <v>368</v>
      </c>
      <c r="C199" s="238"/>
      <c r="D199" s="93">
        <v>96.4</v>
      </c>
    </row>
    <row r="200" spans="1:4" ht="12" customHeight="1">
      <c r="A200" s="130">
        <v>190</v>
      </c>
      <c r="B200" s="401" t="s">
        <v>370</v>
      </c>
      <c r="C200" s="238"/>
      <c r="D200" s="93">
        <v>3266.2</v>
      </c>
    </row>
    <row r="201" spans="1:4" ht="12" customHeight="1">
      <c r="A201" s="130">
        <v>191</v>
      </c>
      <c r="B201" s="401" t="s">
        <v>374</v>
      </c>
      <c r="C201" s="238"/>
      <c r="D201" s="93">
        <v>4586.1</v>
      </c>
    </row>
    <row r="202" spans="1:4" ht="12" customHeight="1">
      <c r="A202" s="130">
        <v>192</v>
      </c>
      <c r="B202" s="401" t="s">
        <v>378</v>
      </c>
      <c r="C202" s="238"/>
      <c r="D202" s="93">
        <v>738.6</v>
      </c>
    </row>
    <row r="203" spans="1:4" ht="12" customHeight="1">
      <c r="A203" s="130">
        <v>193</v>
      </c>
      <c r="B203" s="401" t="s">
        <v>380</v>
      </c>
      <c r="C203" s="238"/>
      <c r="D203" s="93">
        <v>177.6</v>
      </c>
    </row>
    <row r="204" spans="1:4" ht="12" customHeight="1">
      <c r="A204" s="130">
        <v>194</v>
      </c>
      <c r="B204" s="401" t="s">
        <v>382</v>
      </c>
      <c r="C204" s="238"/>
      <c r="D204" s="93">
        <v>389.4</v>
      </c>
    </row>
    <row r="205" spans="1:4" ht="12" customHeight="1">
      <c r="A205" s="130">
        <v>195</v>
      </c>
      <c r="B205" s="401" t="s">
        <v>384</v>
      </c>
      <c r="C205" s="238"/>
      <c r="D205" s="93">
        <v>6252.2</v>
      </c>
    </row>
    <row r="206" spans="1:4" ht="12" customHeight="1">
      <c r="A206" s="130">
        <v>196</v>
      </c>
      <c r="B206" s="401" t="s">
        <v>388</v>
      </c>
      <c r="C206" s="238"/>
      <c r="D206" s="93">
        <v>356.6</v>
      </c>
    </row>
    <row r="207" spans="1:4" ht="12" customHeight="1">
      <c r="A207" s="130">
        <v>197</v>
      </c>
      <c r="B207" s="401" t="s">
        <v>390</v>
      </c>
      <c r="C207" s="238"/>
      <c r="D207" s="93">
        <v>386.1</v>
      </c>
    </row>
    <row r="208" spans="1:4" ht="12" customHeight="1">
      <c r="A208" s="130">
        <v>198</v>
      </c>
      <c r="B208" s="401" t="s">
        <v>392</v>
      </c>
      <c r="C208" s="238"/>
      <c r="D208" s="93">
        <v>667.1</v>
      </c>
    </row>
    <row r="209" spans="1:4" ht="12" customHeight="1">
      <c r="A209" s="130">
        <v>199</v>
      </c>
      <c r="B209" s="401" t="s">
        <v>394</v>
      </c>
      <c r="C209" s="238"/>
      <c r="D209" s="102">
        <v>4216.4</v>
      </c>
    </row>
    <row r="210" spans="1:4" ht="12" customHeight="1">
      <c r="A210" s="130">
        <v>200</v>
      </c>
      <c r="B210" s="401" t="s">
        <v>398</v>
      </c>
      <c r="C210" s="238"/>
      <c r="D210" s="93">
        <v>510.3</v>
      </c>
    </row>
    <row r="211" spans="1:4" ht="12" customHeight="1">
      <c r="A211" s="130">
        <v>201</v>
      </c>
      <c r="B211" s="401" t="s">
        <v>400</v>
      </c>
      <c r="C211" s="238"/>
      <c r="D211" s="93">
        <v>1307.7</v>
      </c>
    </row>
    <row r="212" spans="1:4" ht="12" customHeight="1">
      <c r="A212" s="130">
        <v>202</v>
      </c>
      <c r="B212" s="401" t="s">
        <v>403</v>
      </c>
      <c r="C212" s="238"/>
      <c r="D212" s="93">
        <v>287</v>
      </c>
    </row>
    <row r="213" spans="1:4" ht="12" customHeight="1">
      <c r="A213" s="130">
        <v>203</v>
      </c>
      <c r="B213" s="401" t="s">
        <v>405</v>
      </c>
      <c r="C213" s="238"/>
      <c r="D213" s="93">
        <v>2783.9</v>
      </c>
    </row>
    <row r="214" spans="1:4" ht="12" customHeight="1">
      <c r="A214" s="130">
        <v>204</v>
      </c>
      <c r="B214" s="401" t="s">
        <v>408</v>
      </c>
      <c r="C214" s="238"/>
      <c r="D214" s="93">
        <v>2779.42</v>
      </c>
    </row>
    <row r="215" spans="1:4" ht="12" customHeight="1">
      <c r="A215" s="130">
        <v>205</v>
      </c>
      <c r="B215" s="401" t="s">
        <v>410</v>
      </c>
      <c r="C215" s="238"/>
      <c r="D215" s="93">
        <v>66.9</v>
      </c>
    </row>
    <row r="216" spans="1:4" ht="12" customHeight="1">
      <c r="A216" s="130">
        <v>206</v>
      </c>
      <c r="B216" s="401" t="s">
        <v>412</v>
      </c>
      <c r="C216" s="238"/>
      <c r="D216" s="93">
        <v>1114.7</v>
      </c>
    </row>
    <row r="217" spans="1:4" ht="12" customHeight="1">
      <c r="A217" s="130">
        <v>207</v>
      </c>
      <c r="B217" s="401" t="s">
        <v>414</v>
      </c>
      <c r="C217" s="238"/>
      <c r="D217" s="93">
        <v>1120.9</v>
      </c>
    </row>
    <row r="218" spans="1:4" ht="12" customHeight="1">
      <c r="A218" s="130">
        <v>208</v>
      </c>
      <c r="B218" s="401" t="s">
        <v>417</v>
      </c>
      <c r="C218" s="238"/>
      <c r="D218" s="93">
        <v>198.6</v>
      </c>
    </row>
    <row r="219" spans="1:4" ht="12" customHeight="1">
      <c r="A219" s="130">
        <v>209</v>
      </c>
      <c r="B219" s="401" t="s">
        <v>419</v>
      </c>
      <c r="C219" s="238"/>
      <c r="D219" s="93">
        <v>713.9</v>
      </c>
    </row>
    <row r="220" spans="1:4" ht="12" customHeight="1">
      <c r="A220" s="130">
        <v>210</v>
      </c>
      <c r="B220" s="401" t="s">
        <v>421</v>
      </c>
      <c r="C220" s="238"/>
      <c r="D220" s="93">
        <v>463.4</v>
      </c>
    </row>
    <row r="221" spans="1:4" ht="12" customHeight="1">
      <c r="A221" s="130">
        <v>211</v>
      </c>
      <c r="B221" s="401" t="s">
        <v>422</v>
      </c>
      <c r="C221" s="238"/>
      <c r="D221" s="101">
        <v>721.7</v>
      </c>
    </row>
    <row r="222" spans="1:4" ht="12" customHeight="1">
      <c r="A222" s="130">
        <v>212</v>
      </c>
      <c r="B222" s="401" t="s">
        <v>424</v>
      </c>
      <c r="C222" s="238"/>
      <c r="D222" s="93">
        <v>463</v>
      </c>
    </row>
    <row r="223" spans="1:4" ht="12" customHeight="1">
      <c r="A223" s="130">
        <v>213</v>
      </c>
      <c r="B223" s="401" t="s">
        <v>426</v>
      </c>
      <c r="C223" s="238"/>
      <c r="D223" s="93">
        <v>462.5</v>
      </c>
    </row>
    <row r="224" spans="1:4" ht="12" customHeight="1">
      <c r="A224" s="130">
        <v>214</v>
      </c>
      <c r="B224" s="401" t="s">
        <v>428</v>
      </c>
      <c r="C224" s="238"/>
      <c r="D224" s="93">
        <v>476.2</v>
      </c>
    </row>
    <row r="225" spans="1:4" ht="12" customHeight="1">
      <c r="A225" s="130">
        <v>215</v>
      </c>
      <c r="B225" s="401" t="s">
        <v>430</v>
      </c>
      <c r="C225" s="238"/>
      <c r="D225" s="93">
        <v>126.4</v>
      </c>
    </row>
    <row r="226" spans="1:4" ht="12" customHeight="1">
      <c r="A226" s="130">
        <v>216</v>
      </c>
      <c r="B226" s="401" t="s">
        <v>432</v>
      </c>
      <c r="C226" s="238"/>
      <c r="D226" s="93">
        <v>41.4</v>
      </c>
    </row>
    <row r="227" spans="1:4" ht="12" customHeight="1">
      <c r="A227" s="130">
        <v>217</v>
      </c>
      <c r="B227" s="401" t="s">
        <v>433</v>
      </c>
      <c r="C227" s="238"/>
      <c r="D227" s="93">
        <v>136.7</v>
      </c>
    </row>
    <row r="228" spans="1:4" ht="12" customHeight="1">
      <c r="A228" s="130">
        <v>218</v>
      </c>
      <c r="B228" s="401" t="s">
        <v>435</v>
      </c>
      <c r="C228" s="238"/>
      <c r="D228" s="93">
        <v>401.3</v>
      </c>
    </row>
    <row r="229" spans="1:4" ht="12" customHeight="1">
      <c r="A229" s="130">
        <v>219</v>
      </c>
      <c r="B229" s="401" t="s">
        <v>437</v>
      </c>
      <c r="C229" s="238"/>
      <c r="D229" s="93">
        <v>559.18</v>
      </c>
    </row>
    <row r="230" spans="1:4" ht="12" customHeight="1">
      <c r="A230" s="130">
        <v>220</v>
      </c>
      <c r="B230" s="401" t="s">
        <v>439</v>
      </c>
      <c r="C230" s="238"/>
      <c r="D230" s="93">
        <v>481.2</v>
      </c>
    </row>
    <row r="231" spans="1:4" ht="12" customHeight="1">
      <c r="A231" s="130">
        <v>221</v>
      </c>
      <c r="B231" s="401" t="s">
        <v>441</v>
      </c>
      <c r="C231" s="238"/>
      <c r="D231" s="93">
        <v>276.3</v>
      </c>
    </row>
    <row r="232" spans="1:4" ht="12" customHeight="1">
      <c r="A232" s="130">
        <v>222</v>
      </c>
      <c r="B232" s="401" t="s">
        <v>443</v>
      </c>
      <c r="C232" s="238"/>
      <c r="D232" s="93">
        <v>732.5</v>
      </c>
    </row>
    <row r="233" spans="1:4" ht="12" customHeight="1">
      <c r="A233" s="130">
        <v>223</v>
      </c>
      <c r="B233" s="401" t="s">
        <v>445</v>
      </c>
      <c r="C233" s="238"/>
      <c r="D233" s="93">
        <v>720</v>
      </c>
    </row>
    <row r="234" spans="1:4" ht="12" customHeight="1">
      <c r="A234" s="130">
        <v>224</v>
      </c>
      <c r="B234" s="401" t="s">
        <v>447</v>
      </c>
      <c r="C234" s="238"/>
      <c r="D234" s="93">
        <v>566.1</v>
      </c>
    </row>
    <row r="235" spans="1:4" ht="12" customHeight="1">
      <c r="A235" s="130">
        <v>225</v>
      </c>
      <c r="B235" s="401" t="s">
        <v>449</v>
      </c>
      <c r="C235" s="238"/>
      <c r="D235" s="93">
        <v>560.5</v>
      </c>
    </row>
    <row r="236" spans="1:4" ht="12" customHeight="1">
      <c r="A236" s="130">
        <v>226</v>
      </c>
      <c r="B236" s="401" t="s">
        <v>451</v>
      </c>
      <c r="C236" s="238"/>
      <c r="D236" s="93">
        <v>100.2</v>
      </c>
    </row>
    <row r="237" spans="1:4" ht="12" customHeight="1">
      <c r="A237" s="130">
        <v>227</v>
      </c>
      <c r="B237" s="401" t="s">
        <v>453</v>
      </c>
      <c r="C237" s="238"/>
      <c r="D237" s="93">
        <v>151</v>
      </c>
    </row>
    <row r="238" spans="1:4" ht="12" customHeight="1">
      <c r="A238" s="130">
        <v>228</v>
      </c>
      <c r="B238" s="401" t="s">
        <v>455</v>
      </c>
      <c r="C238" s="238"/>
      <c r="D238" s="93">
        <v>507.3</v>
      </c>
    </row>
    <row r="239" spans="1:4" ht="12" customHeight="1">
      <c r="A239" s="130">
        <v>229</v>
      </c>
      <c r="B239" s="401" t="s">
        <v>457</v>
      </c>
      <c r="C239" s="238"/>
      <c r="D239" s="93">
        <v>316.4</v>
      </c>
    </row>
    <row r="240" spans="1:4" ht="12" customHeight="1">
      <c r="A240" s="130">
        <v>230</v>
      </c>
      <c r="B240" s="401" t="s">
        <v>459</v>
      </c>
      <c r="C240" s="238"/>
      <c r="D240" s="93">
        <v>339.8</v>
      </c>
    </row>
    <row r="241" spans="1:4" ht="12" customHeight="1">
      <c r="A241" s="130">
        <v>231</v>
      </c>
      <c r="B241" s="402" t="s">
        <v>461</v>
      </c>
      <c r="C241" s="244"/>
      <c r="D241" s="93">
        <v>546.1</v>
      </c>
    </row>
    <row r="242" spans="1:4" ht="12" customHeight="1" thickBot="1">
      <c r="A242" s="131">
        <v>232</v>
      </c>
      <c r="B242" s="414" t="s">
        <v>463</v>
      </c>
      <c r="C242" s="415"/>
      <c r="D242" s="92">
        <v>461.2</v>
      </c>
    </row>
    <row r="243" spans="1:4" ht="15" customHeight="1" thickBot="1">
      <c r="A243" s="128"/>
      <c r="B243" s="416" t="s">
        <v>1269</v>
      </c>
      <c r="C243" s="420"/>
      <c r="D243" s="107">
        <f>SUM(D188:D242)-79-42.8</f>
        <v>44136.49999999999</v>
      </c>
    </row>
    <row r="244" spans="1:4" ht="12" customHeight="1" thickBot="1">
      <c r="A244" s="128"/>
      <c r="B244" s="410" t="s">
        <v>465</v>
      </c>
      <c r="C244" s="410"/>
      <c r="D244" s="411"/>
    </row>
    <row r="245" spans="1:4" ht="12" customHeight="1">
      <c r="A245" s="130">
        <v>233</v>
      </c>
      <c r="B245" s="403" t="s">
        <v>467</v>
      </c>
      <c r="C245" s="367"/>
      <c r="D245" s="95">
        <v>52.6</v>
      </c>
    </row>
    <row r="246" spans="1:4" ht="12" customHeight="1">
      <c r="A246" s="130">
        <v>234</v>
      </c>
      <c r="B246" s="403" t="s">
        <v>469</v>
      </c>
      <c r="C246" s="367"/>
      <c r="D246" s="95">
        <v>89.8</v>
      </c>
    </row>
    <row r="247" spans="1:4" ht="12" customHeight="1">
      <c r="A247" s="130">
        <v>235</v>
      </c>
      <c r="B247" s="403" t="s">
        <v>477</v>
      </c>
      <c r="C247" s="367"/>
      <c r="D247" s="95">
        <v>82.4</v>
      </c>
    </row>
    <row r="248" spans="1:4" ht="12" customHeight="1">
      <c r="A248" s="130">
        <v>236</v>
      </c>
      <c r="B248" s="403" t="s">
        <v>479</v>
      </c>
      <c r="C248" s="367"/>
      <c r="D248" s="95">
        <v>135.6</v>
      </c>
    </row>
    <row r="249" spans="1:4" ht="12" customHeight="1">
      <c r="A249" s="130">
        <v>237</v>
      </c>
      <c r="B249" s="403" t="s">
        <v>481</v>
      </c>
      <c r="C249" s="367"/>
      <c r="D249" s="95">
        <v>138.2</v>
      </c>
    </row>
    <row r="250" spans="1:4" ht="12" customHeight="1">
      <c r="A250" s="130">
        <v>238</v>
      </c>
      <c r="B250" s="403" t="s">
        <v>484</v>
      </c>
      <c r="C250" s="367"/>
      <c r="D250" s="95">
        <v>133.3</v>
      </c>
    </row>
    <row r="251" spans="1:4" ht="12" customHeight="1">
      <c r="A251" s="130">
        <v>239</v>
      </c>
      <c r="B251" s="403" t="s">
        <v>486</v>
      </c>
      <c r="C251" s="367"/>
      <c r="D251" s="95">
        <v>128</v>
      </c>
    </row>
    <row r="252" spans="1:4" ht="12" customHeight="1">
      <c r="A252" s="130">
        <v>240</v>
      </c>
      <c r="B252" s="403" t="s">
        <v>487</v>
      </c>
      <c r="C252" s="367"/>
      <c r="D252" s="95">
        <v>134.9</v>
      </c>
    </row>
    <row r="253" spans="1:4" ht="12" customHeight="1">
      <c r="A253" s="130">
        <v>241</v>
      </c>
      <c r="B253" s="403" t="s">
        <v>489</v>
      </c>
      <c r="C253" s="367"/>
      <c r="D253" s="95">
        <v>126.5</v>
      </c>
    </row>
    <row r="254" spans="1:4" ht="12" customHeight="1">
      <c r="A254" s="130">
        <v>242</v>
      </c>
      <c r="B254" s="403" t="s">
        <v>491</v>
      </c>
      <c r="C254" s="367"/>
      <c r="D254" s="95">
        <v>119.4</v>
      </c>
    </row>
    <row r="255" spans="1:4" ht="12" customHeight="1">
      <c r="A255" s="130">
        <v>243</v>
      </c>
      <c r="B255" s="403" t="s">
        <v>495</v>
      </c>
      <c r="C255" s="367"/>
      <c r="D255" s="95">
        <v>1297.8</v>
      </c>
    </row>
    <row r="256" spans="1:4" ht="12" customHeight="1">
      <c r="A256" s="130">
        <v>244</v>
      </c>
      <c r="B256" s="403" t="s">
        <v>497</v>
      </c>
      <c r="C256" s="367"/>
      <c r="D256" s="95">
        <v>1298.4</v>
      </c>
    </row>
    <row r="257" spans="1:4" ht="12" customHeight="1">
      <c r="A257" s="130">
        <v>245</v>
      </c>
      <c r="B257" s="403" t="s">
        <v>499</v>
      </c>
      <c r="C257" s="367"/>
      <c r="D257" s="95">
        <v>1287.3</v>
      </c>
    </row>
    <row r="258" spans="1:4" ht="12" customHeight="1">
      <c r="A258" s="130">
        <v>246</v>
      </c>
      <c r="B258" s="403" t="s">
        <v>501</v>
      </c>
      <c r="C258" s="367"/>
      <c r="D258" s="95">
        <v>1288.9</v>
      </c>
    </row>
    <row r="259" spans="1:4" ht="12" customHeight="1">
      <c r="A259" s="130">
        <v>247</v>
      </c>
      <c r="B259" s="403" t="s">
        <v>503</v>
      </c>
      <c r="C259" s="209"/>
      <c r="D259" s="98">
        <v>472.17</v>
      </c>
    </row>
    <row r="260" spans="1:4" ht="12" customHeight="1">
      <c r="A260" s="130">
        <v>248</v>
      </c>
      <c r="B260" s="403" t="s">
        <v>505</v>
      </c>
      <c r="C260" s="209"/>
      <c r="D260" s="99">
        <v>345.8</v>
      </c>
    </row>
    <row r="261" spans="1:4" ht="12" customHeight="1">
      <c r="A261" s="130">
        <v>249</v>
      </c>
      <c r="B261" s="403" t="s">
        <v>507</v>
      </c>
      <c r="C261" s="209"/>
      <c r="D261" s="99">
        <v>138.3</v>
      </c>
    </row>
    <row r="262" spans="1:4" ht="12" customHeight="1">
      <c r="A262" s="130">
        <v>250</v>
      </c>
      <c r="B262" s="403" t="s">
        <v>509</v>
      </c>
      <c r="C262" s="209"/>
      <c r="D262" s="99">
        <v>134.3</v>
      </c>
    </row>
    <row r="263" spans="1:4" ht="12" customHeight="1">
      <c r="A263" s="130">
        <v>251</v>
      </c>
      <c r="B263" s="403" t="s">
        <v>511</v>
      </c>
      <c r="C263" s="209"/>
      <c r="D263" s="99">
        <v>135.5</v>
      </c>
    </row>
    <row r="264" spans="1:4" ht="12" customHeight="1">
      <c r="A264" s="130">
        <v>252</v>
      </c>
      <c r="B264" s="403" t="s">
        <v>514</v>
      </c>
      <c r="C264" s="209"/>
      <c r="D264" s="99">
        <v>136</v>
      </c>
    </row>
    <row r="265" spans="1:4" ht="12" customHeight="1">
      <c r="A265" s="130">
        <v>253</v>
      </c>
      <c r="B265" s="403" t="s">
        <v>516</v>
      </c>
      <c r="C265" s="209"/>
      <c r="D265" s="99">
        <v>140.1</v>
      </c>
    </row>
    <row r="266" spans="1:4" ht="12" customHeight="1">
      <c r="A266" s="130">
        <v>254</v>
      </c>
      <c r="B266" s="403" t="s">
        <v>520</v>
      </c>
      <c r="C266" s="209"/>
      <c r="D266" s="99">
        <v>134.1</v>
      </c>
    </row>
    <row r="267" spans="1:4" ht="12" customHeight="1">
      <c r="A267" s="130">
        <v>255</v>
      </c>
      <c r="B267" s="403" t="s">
        <v>525</v>
      </c>
      <c r="C267" s="209"/>
      <c r="D267" s="99">
        <v>58.9</v>
      </c>
    </row>
    <row r="268" spans="1:4" ht="12" customHeight="1">
      <c r="A268" s="130">
        <v>256</v>
      </c>
      <c r="B268" s="403" t="s">
        <v>527</v>
      </c>
      <c r="C268" s="209"/>
      <c r="D268" s="99">
        <v>105.4</v>
      </c>
    </row>
    <row r="269" spans="1:4" ht="12" customHeight="1">
      <c r="A269" s="130">
        <v>257</v>
      </c>
      <c r="B269" s="403" t="s">
        <v>529</v>
      </c>
      <c r="C269" s="209"/>
      <c r="D269" s="99">
        <v>25.9</v>
      </c>
    </row>
    <row r="270" spans="1:4" ht="12" customHeight="1">
      <c r="A270" s="130">
        <v>258</v>
      </c>
      <c r="B270" s="403" t="s">
        <v>531</v>
      </c>
      <c r="C270" s="209"/>
      <c r="D270" s="99">
        <v>163.5</v>
      </c>
    </row>
    <row r="271" spans="1:4" ht="12" customHeight="1">
      <c r="A271" s="130">
        <v>259</v>
      </c>
      <c r="B271" s="403" t="s">
        <v>533</v>
      </c>
      <c r="C271" s="209"/>
      <c r="D271" s="99">
        <v>564.7</v>
      </c>
    </row>
    <row r="272" spans="1:4" ht="12" customHeight="1">
      <c r="A272" s="130">
        <v>260</v>
      </c>
      <c r="B272" s="403" t="s">
        <v>535</v>
      </c>
      <c r="C272" s="209"/>
      <c r="D272" s="99">
        <v>833.7</v>
      </c>
    </row>
    <row r="273" spans="1:4" ht="12" customHeight="1">
      <c r="A273" s="130">
        <v>261</v>
      </c>
      <c r="B273" s="403" t="s">
        <v>537</v>
      </c>
      <c r="C273" s="209"/>
      <c r="D273" s="99">
        <v>826</v>
      </c>
    </row>
    <row r="274" spans="1:4" ht="12" customHeight="1">
      <c r="A274" s="130">
        <v>262</v>
      </c>
      <c r="B274" s="403" t="s">
        <v>539</v>
      </c>
      <c r="C274" s="209"/>
      <c r="D274" s="99">
        <v>564.4</v>
      </c>
    </row>
    <row r="275" spans="1:4" ht="12" customHeight="1">
      <c r="A275" s="130">
        <v>263</v>
      </c>
      <c r="B275" s="403" t="s">
        <v>541</v>
      </c>
      <c r="C275" s="209"/>
      <c r="D275" s="99">
        <v>529.8</v>
      </c>
    </row>
    <row r="276" spans="1:4" ht="12" customHeight="1">
      <c r="A276" s="130">
        <v>264</v>
      </c>
      <c r="B276" s="403" t="s">
        <v>543</v>
      </c>
      <c r="C276" s="209"/>
      <c r="D276" s="99">
        <v>162.3</v>
      </c>
    </row>
    <row r="277" spans="1:4" ht="12" customHeight="1">
      <c r="A277" s="130">
        <v>265</v>
      </c>
      <c r="B277" s="403" t="s">
        <v>545</v>
      </c>
      <c r="C277" s="209"/>
      <c r="D277" s="99">
        <v>389.7</v>
      </c>
    </row>
    <row r="278" spans="1:4" ht="12" customHeight="1">
      <c r="A278" s="130">
        <v>266</v>
      </c>
      <c r="B278" s="403" t="s">
        <v>547</v>
      </c>
      <c r="C278" s="209"/>
      <c r="D278" s="99">
        <v>387.2</v>
      </c>
    </row>
    <row r="279" spans="1:4" ht="12" customHeight="1">
      <c r="A279" s="130">
        <v>267</v>
      </c>
      <c r="B279" s="403" t="s">
        <v>549</v>
      </c>
      <c r="C279" s="209"/>
      <c r="D279" s="99">
        <v>457.1</v>
      </c>
    </row>
    <row r="280" spans="1:4" ht="12" customHeight="1">
      <c r="A280" s="130">
        <v>268</v>
      </c>
      <c r="B280" s="403" t="s">
        <v>551</v>
      </c>
      <c r="C280" s="209"/>
      <c r="D280" s="97">
        <v>533.9</v>
      </c>
    </row>
    <row r="281" spans="1:4" ht="12" customHeight="1">
      <c r="A281" s="130">
        <v>269</v>
      </c>
      <c r="B281" s="403" t="s">
        <v>553</v>
      </c>
      <c r="C281" s="209"/>
      <c r="D281" s="97">
        <v>552.7</v>
      </c>
    </row>
    <row r="282" spans="1:4" ht="12" customHeight="1">
      <c r="A282" s="130">
        <v>270</v>
      </c>
      <c r="B282" s="403" t="s">
        <v>555</v>
      </c>
      <c r="C282" s="209"/>
      <c r="D282" s="97">
        <v>570.3</v>
      </c>
    </row>
    <row r="283" spans="1:4" ht="12" customHeight="1">
      <c r="A283" s="130">
        <v>271</v>
      </c>
      <c r="B283" s="403" t="s">
        <v>557</v>
      </c>
      <c r="C283" s="209"/>
      <c r="D283" s="97">
        <v>845.3</v>
      </c>
    </row>
    <row r="284" spans="1:4" ht="12" customHeight="1">
      <c r="A284" s="130">
        <v>272</v>
      </c>
      <c r="B284" s="403" t="s">
        <v>559</v>
      </c>
      <c r="C284" s="209"/>
      <c r="D284" s="97">
        <v>838.7</v>
      </c>
    </row>
    <row r="285" spans="1:4" ht="12" customHeight="1">
      <c r="A285" s="130">
        <v>273</v>
      </c>
      <c r="B285" s="403" t="s">
        <v>561</v>
      </c>
      <c r="C285" s="209"/>
      <c r="D285" s="97">
        <v>837</v>
      </c>
    </row>
    <row r="286" spans="1:4" ht="12" customHeight="1">
      <c r="A286" s="130">
        <v>274</v>
      </c>
      <c r="B286" s="403" t="s">
        <v>563</v>
      </c>
      <c r="C286" s="209"/>
      <c r="D286" s="97">
        <v>841.8</v>
      </c>
    </row>
    <row r="287" spans="1:4" ht="12" customHeight="1">
      <c r="A287" s="130">
        <v>275</v>
      </c>
      <c r="B287" s="403" t="s">
        <v>566</v>
      </c>
      <c r="C287" s="209"/>
      <c r="D287" s="97">
        <v>846.6</v>
      </c>
    </row>
    <row r="288" spans="1:4" ht="12" customHeight="1">
      <c r="A288" s="130">
        <v>276</v>
      </c>
      <c r="B288" s="403" t="s">
        <v>568</v>
      </c>
      <c r="C288" s="209"/>
      <c r="D288" s="97">
        <v>1289.6</v>
      </c>
    </row>
    <row r="289" spans="1:4" ht="12" customHeight="1">
      <c r="A289" s="130">
        <v>277</v>
      </c>
      <c r="B289" s="403" t="s">
        <v>571</v>
      </c>
      <c r="C289" s="209"/>
      <c r="D289" s="97">
        <v>1284.9</v>
      </c>
    </row>
    <row r="290" spans="1:4" ht="12" customHeight="1">
      <c r="A290" s="130">
        <v>278</v>
      </c>
      <c r="B290" s="403" t="s">
        <v>573</v>
      </c>
      <c r="C290" s="209"/>
      <c r="D290" s="97">
        <v>1281.9</v>
      </c>
    </row>
    <row r="291" spans="1:4" ht="12" customHeight="1">
      <c r="A291" s="130">
        <v>279</v>
      </c>
      <c r="B291" s="403" t="s">
        <v>577</v>
      </c>
      <c r="C291" s="209"/>
      <c r="D291" s="97">
        <v>41.5</v>
      </c>
    </row>
    <row r="292" spans="1:4" ht="12" customHeight="1">
      <c r="A292" s="130">
        <v>280</v>
      </c>
      <c r="B292" s="403" t="s">
        <v>581</v>
      </c>
      <c r="C292" s="209"/>
      <c r="D292" s="97">
        <v>43.2</v>
      </c>
    </row>
    <row r="293" spans="1:4" ht="12" customHeight="1">
      <c r="A293" s="130">
        <v>281</v>
      </c>
      <c r="B293" s="403" t="s">
        <v>583</v>
      </c>
      <c r="C293" s="209"/>
      <c r="D293" s="97">
        <v>60</v>
      </c>
    </row>
    <row r="294" spans="1:4" ht="12" customHeight="1">
      <c r="A294" s="130">
        <v>282</v>
      </c>
      <c r="B294" s="403" t="s">
        <v>584</v>
      </c>
      <c r="C294" s="209"/>
      <c r="D294" s="97">
        <v>221.5</v>
      </c>
    </row>
    <row r="295" spans="1:4" ht="12" customHeight="1">
      <c r="A295" s="130">
        <v>283</v>
      </c>
      <c r="B295" s="403" t="s">
        <v>586</v>
      </c>
      <c r="C295" s="209"/>
      <c r="D295" s="97">
        <v>74.6</v>
      </c>
    </row>
    <row r="296" spans="1:4" ht="12" customHeight="1">
      <c r="A296" s="130">
        <v>284</v>
      </c>
      <c r="B296" s="403" t="s">
        <v>588</v>
      </c>
      <c r="C296" s="209"/>
      <c r="D296" s="97">
        <v>42.4</v>
      </c>
    </row>
    <row r="297" spans="1:4" ht="12" customHeight="1">
      <c r="A297" s="130">
        <v>285</v>
      </c>
      <c r="B297" s="403" t="s">
        <v>590</v>
      </c>
      <c r="C297" s="209"/>
      <c r="D297" s="97">
        <v>49</v>
      </c>
    </row>
    <row r="298" spans="1:4" ht="12" customHeight="1">
      <c r="A298" s="130">
        <v>286</v>
      </c>
      <c r="B298" s="403" t="s">
        <v>592</v>
      </c>
      <c r="C298" s="209"/>
      <c r="D298" s="97">
        <v>564.7</v>
      </c>
    </row>
    <row r="299" spans="1:4" ht="12" customHeight="1">
      <c r="A299" s="130">
        <v>287</v>
      </c>
      <c r="B299" s="403" t="s">
        <v>593</v>
      </c>
      <c r="C299" s="209"/>
      <c r="D299" s="97">
        <v>602.5</v>
      </c>
    </row>
    <row r="300" spans="1:4" ht="12" customHeight="1">
      <c r="A300" s="130">
        <v>288</v>
      </c>
      <c r="B300" s="403" t="s">
        <v>595</v>
      </c>
      <c r="C300" s="209"/>
      <c r="D300" s="97">
        <v>153.2</v>
      </c>
    </row>
    <row r="301" spans="1:4" ht="12" customHeight="1">
      <c r="A301" s="130">
        <v>289</v>
      </c>
      <c r="B301" s="403" t="s">
        <v>597</v>
      </c>
      <c r="C301" s="209"/>
      <c r="D301" s="97">
        <v>123.2</v>
      </c>
    </row>
    <row r="302" spans="1:4" ht="12" customHeight="1">
      <c r="A302" s="130">
        <v>290</v>
      </c>
      <c r="B302" s="403" t="s">
        <v>599</v>
      </c>
      <c r="C302" s="209"/>
      <c r="D302" s="97">
        <v>840.7</v>
      </c>
    </row>
    <row r="303" spans="1:4" ht="12" customHeight="1">
      <c r="A303" s="130">
        <v>291</v>
      </c>
      <c r="B303" s="403" t="s">
        <v>601</v>
      </c>
      <c r="C303" s="209"/>
      <c r="D303" s="97">
        <v>840.3</v>
      </c>
    </row>
    <row r="304" spans="1:4" ht="12" customHeight="1">
      <c r="A304" s="130">
        <v>292</v>
      </c>
      <c r="B304" s="403" t="s">
        <v>603</v>
      </c>
      <c r="C304" s="209"/>
      <c r="D304" s="97">
        <v>122.9</v>
      </c>
    </row>
    <row r="305" spans="1:4" ht="12" customHeight="1">
      <c r="A305" s="130">
        <v>293</v>
      </c>
      <c r="B305" s="403" t="s">
        <v>609</v>
      </c>
      <c r="C305" s="367"/>
      <c r="D305" s="95">
        <v>66</v>
      </c>
    </row>
    <row r="306" spans="1:4" ht="12" customHeight="1">
      <c r="A306" s="130">
        <v>294</v>
      </c>
      <c r="B306" s="403" t="s">
        <v>616</v>
      </c>
      <c r="C306" s="367"/>
      <c r="D306" s="95">
        <v>136.3</v>
      </c>
    </row>
    <row r="307" spans="1:4" ht="12" customHeight="1">
      <c r="A307" s="130">
        <v>295</v>
      </c>
      <c r="B307" s="403" t="s">
        <v>617</v>
      </c>
      <c r="C307" s="367"/>
      <c r="D307" s="95">
        <v>138.4</v>
      </c>
    </row>
    <row r="308" spans="1:4" ht="12" customHeight="1" thickBot="1">
      <c r="A308" s="131">
        <v>296</v>
      </c>
      <c r="B308" s="414" t="s">
        <v>621</v>
      </c>
      <c r="C308" s="415"/>
      <c r="D308" s="108">
        <v>267.44</v>
      </c>
    </row>
    <row r="309" spans="1:4" ht="12" customHeight="1" thickBot="1">
      <c r="A309" s="128"/>
      <c r="B309" s="416" t="s">
        <v>1269</v>
      </c>
      <c r="C309" s="420"/>
      <c r="D309" s="105">
        <f>SUM(D245:D308)</f>
        <v>27128.510000000006</v>
      </c>
    </row>
    <row r="310" spans="1:4" ht="12" customHeight="1" thickBot="1">
      <c r="A310" s="128"/>
      <c r="B310" s="410" t="s">
        <v>623</v>
      </c>
      <c r="C310" s="410"/>
      <c r="D310" s="411"/>
    </row>
    <row r="311" spans="1:4" ht="12" customHeight="1">
      <c r="A311" s="132">
        <v>297</v>
      </c>
      <c r="B311" s="418" t="s">
        <v>624</v>
      </c>
      <c r="C311" s="419"/>
      <c r="D311" s="106">
        <v>301.5</v>
      </c>
    </row>
    <row r="312" spans="1:4" ht="12" customHeight="1">
      <c r="A312" s="130">
        <v>298</v>
      </c>
      <c r="B312" s="403" t="s">
        <v>626</v>
      </c>
      <c r="C312" s="367"/>
      <c r="D312" s="91">
        <v>127.3</v>
      </c>
    </row>
    <row r="313" spans="1:4" ht="12" customHeight="1">
      <c r="A313" s="130">
        <v>299</v>
      </c>
      <c r="B313" s="403" t="s">
        <v>628</v>
      </c>
      <c r="C313" s="367"/>
      <c r="D313" s="91">
        <v>132.6</v>
      </c>
    </row>
    <row r="314" spans="1:4" ht="12" customHeight="1">
      <c r="A314" s="130">
        <v>300</v>
      </c>
      <c r="B314" s="403" t="s">
        <v>630</v>
      </c>
      <c r="C314" s="367"/>
      <c r="D314" s="91">
        <v>175.8</v>
      </c>
    </row>
    <row r="315" spans="1:4" ht="12" customHeight="1">
      <c r="A315" s="130">
        <v>301</v>
      </c>
      <c r="B315" s="403" t="s">
        <v>632</v>
      </c>
      <c r="C315" s="367"/>
      <c r="D315" s="91">
        <v>45.8</v>
      </c>
    </row>
    <row r="316" spans="1:4" ht="12" customHeight="1">
      <c r="A316" s="130">
        <v>302</v>
      </c>
      <c r="B316" s="403" t="s">
        <v>634</v>
      </c>
      <c r="C316" s="367"/>
      <c r="D316" s="91">
        <v>106.1</v>
      </c>
    </row>
    <row r="317" spans="1:4" ht="12" customHeight="1">
      <c r="A317" s="130">
        <v>303</v>
      </c>
      <c r="B317" s="403" t="s">
        <v>636</v>
      </c>
      <c r="C317" s="367"/>
      <c r="D317" s="91">
        <v>73.2</v>
      </c>
    </row>
    <row r="318" spans="1:4" ht="12" customHeight="1">
      <c r="A318" s="130">
        <v>304</v>
      </c>
      <c r="B318" s="400" t="s">
        <v>638</v>
      </c>
      <c r="C318" s="240"/>
      <c r="D318" s="93">
        <v>80</v>
      </c>
    </row>
    <row r="319" spans="1:4" ht="12" customHeight="1">
      <c r="A319" s="130">
        <v>305</v>
      </c>
      <c r="B319" s="401" t="s">
        <v>639</v>
      </c>
      <c r="C319" s="238"/>
      <c r="D319" s="93">
        <v>571.1</v>
      </c>
    </row>
    <row r="320" spans="1:4" ht="12" customHeight="1">
      <c r="A320" s="130">
        <v>306</v>
      </c>
      <c r="B320" s="401" t="s">
        <v>641</v>
      </c>
      <c r="C320" s="238"/>
      <c r="D320" s="93">
        <v>863.1</v>
      </c>
    </row>
    <row r="321" spans="1:4" ht="12" customHeight="1">
      <c r="A321" s="130">
        <v>307</v>
      </c>
      <c r="B321" s="401" t="s">
        <v>643</v>
      </c>
      <c r="C321" s="238"/>
      <c r="D321" s="93">
        <v>861.7</v>
      </c>
    </row>
    <row r="322" spans="1:4" ht="12" customHeight="1">
      <c r="A322" s="130">
        <v>308</v>
      </c>
      <c r="B322" s="401" t="s">
        <v>645</v>
      </c>
      <c r="C322" s="238"/>
      <c r="D322" s="103">
        <f>1008.9+29.1</f>
        <v>1038</v>
      </c>
    </row>
    <row r="323" spans="1:4" ht="12" customHeight="1">
      <c r="A323" s="130">
        <v>309</v>
      </c>
      <c r="B323" s="401" t="s">
        <v>649</v>
      </c>
      <c r="C323" s="238"/>
      <c r="D323" s="93">
        <v>847.8</v>
      </c>
    </row>
    <row r="324" spans="1:4" ht="12" customHeight="1">
      <c r="A324" s="130">
        <v>310</v>
      </c>
      <c r="B324" s="401" t="s">
        <v>651</v>
      </c>
      <c r="C324" s="238"/>
      <c r="D324" s="101">
        <v>1355.1</v>
      </c>
    </row>
    <row r="325" spans="1:4" ht="12" customHeight="1">
      <c r="A325" s="130">
        <v>311</v>
      </c>
      <c r="B325" s="401" t="s">
        <v>654</v>
      </c>
      <c r="C325" s="238"/>
      <c r="D325" s="93">
        <v>850</v>
      </c>
    </row>
    <row r="326" spans="1:4" ht="12" customHeight="1">
      <c r="A326" s="130">
        <v>312</v>
      </c>
      <c r="B326" s="401" t="s">
        <v>657</v>
      </c>
      <c r="C326" s="238"/>
      <c r="D326" s="93">
        <v>851.2</v>
      </c>
    </row>
    <row r="327" spans="1:4" ht="12" customHeight="1">
      <c r="A327" s="130">
        <v>313</v>
      </c>
      <c r="B327" s="401" t="s">
        <v>659</v>
      </c>
      <c r="C327" s="238"/>
      <c r="D327" s="93">
        <v>393.5</v>
      </c>
    </row>
    <row r="328" spans="1:4" ht="12" customHeight="1">
      <c r="A328" s="130">
        <v>314</v>
      </c>
      <c r="B328" s="401" t="s">
        <v>661</v>
      </c>
      <c r="C328" s="238"/>
      <c r="D328" s="93">
        <v>885</v>
      </c>
    </row>
    <row r="329" spans="1:4" ht="12" customHeight="1">
      <c r="A329" s="130">
        <v>315</v>
      </c>
      <c r="B329" s="401" t="s">
        <v>663</v>
      </c>
      <c r="C329" s="238"/>
      <c r="D329" s="93">
        <v>880.3</v>
      </c>
    </row>
    <row r="330" spans="1:4" ht="12" customHeight="1">
      <c r="A330" s="130">
        <v>316</v>
      </c>
      <c r="B330" s="401" t="s">
        <v>665</v>
      </c>
      <c r="C330" s="238"/>
      <c r="D330" s="93">
        <v>1319.7</v>
      </c>
    </row>
    <row r="331" spans="1:4" ht="12" customHeight="1">
      <c r="A331" s="130">
        <v>317</v>
      </c>
      <c r="B331" s="401" t="s">
        <v>668</v>
      </c>
      <c r="C331" s="238"/>
      <c r="D331" s="93">
        <v>1333.9</v>
      </c>
    </row>
    <row r="332" spans="1:4" ht="12" customHeight="1">
      <c r="A332" s="130">
        <v>318</v>
      </c>
      <c r="B332" s="401" t="s">
        <v>671</v>
      </c>
      <c r="C332" s="238"/>
      <c r="D332" s="93">
        <v>946.8</v>
      </c>
    </row>
    <row r="333" spans="1:4" ht="12" customHeight="1">
      <c r="A333" s="130">
        <v>319</v>
      </c>
      <c r="B333" s="401" t="s">
        <v>673</v>
      </c>
      <c r="C333" s="238"/>
      <c r="D333" s="93">
        <v>1479.2</v>
      </c>
    </row>
    <row r="334" spans="1:4" ht="12" customHeight="1">
      <c r="A334" s="130">
        <v>320</v>
      </c>
      <c r="B334" s="401" t="s">
        <v>675</v>
      </c>
      <c r="C334" s="238"/>
      <c r="D334" s="93">
        <v>1297.4</v>
      </c>
    </row>
    <row r="335" spans="1:4" ht="12" customHeight="1">
      <c r="A335" s="130">
        <v>321</v>
      </c>
      <c r="B335" s="401" t="s">
        <v>677</v>
      </c>
      <c r="C335" s="238"/>
      <c r="D335" s="93">
        <v>1289.9</v>
      </c>
    </row>
    <row r="336" spans="1:4" ht="12" customHeight="1">
      <c r="A336" s="130">
        <v>322</v>
      </c>
      <c r="B336" s="401" t="s">
        <v>679</v>
      </c>
      <c r="C336" s="238"/>
      <c r="D336" s="93">
        <v>1439.2</v>
      </c>
    </row>
    <row r="337" spans="1:4" ht="12" customHeight="1">
      <c r="A337" s="130">
        <v>323</v>
      </c>
      <c r="B337" s="401" t="s">
        <v>682</v>
      </c>
      <c r="C337" s="238"/>
      <c r="D337" s="93">
        <v>795.9</v>
      </c>
    </row>
    <row r="338" spans="1:4" ht="12" customHeight="1">
      <c r="A338" s="130">
        <v>324</v>
      </c>
      <c r="B338" s="401" t="s">
        <v>684</v>
      </c>
      <c r="C338" s="238"/>
      <c r="D338" s="93">
        <v>639.4</v>
      </c>
    </row>
    <row r="339" spans="1:4" ht="12" customHeight="1">
      <c r="A339" s="130">
        <v>325</v>
      </c>
      <c r="B339" s="401" t="s">
        <v>686</v>
      </c>
      <c r="C339" s="238"/>
      <c r="D339" s="93">
        <v>397.5</v>
      </c>
    </row>
    <row r="340" spans="1:4" ht="12" customHeight="1">
      <c r="A340" s="130">
        <v>326</v>
      </c>
      <c r="B340" s="401" t="s">
        <v>688</v>
      </c>
      <c r="C340" s="238"/>
      <c r="D340" s="93">
        <v>576.7</v>
      </c>
    </row>
    <row r="341" spans="1:4" ht="12" customHeight="1">
      <c r="A341" s="130">
        <v>327</v>
      </c>
      <c r="B341" s="401" t="s">
        <v>690</v>
      </c>
      <c r="C341" s="238"/>
      <c r="D341" s="93">
        <v>650</v>
      </c>
    </row>
    <row r="342" spans="1:4" ht="12" customHeight="1">
      <c r="A342" s="130">
        <v>328</v>
      </c>
      <c r="B342" s="402" t="s">
        <v>692</v>
      </c>
      <c r="C342" s="244"/>
      <c r="D342" s="93">
        <v>586.1</v>
      </c>
    </row>
    <row r="343" spans="1:4" ht="12" customHeight="1">
      <c r="A343" s="130">
        <v>329</v>
      </c>
      <c r="B343" s="403" t="s">
        <v>694</v>
      </c>
      <c r="C343" s="367"/>
      <c r="D343" s="91">
        <v>870.7</v>
      </c>
    </row>
    <row r="344" spans="1:4" ht="12" customHeight="1">
      <c r="A344" s="130">
        <v>330</v>
      </c>
      <c r="B344" s="403" t="s">
        <v>697</v>
      </c>
      <c r="C344" s="367"/>
      <c r="D344" s="91">
        <v>880.3</v>
      </c>
    </row>
    <row r="345" spans="1:4" ht="12" customHeight="1">
      <c r="A345" s="130">
        <v>331</v>
      </c>
      <c r="B345" s="403" t="s">
        <v>698</v>
      </c>
      <c r="C345" s="367"/>
      <c r="D345" s="91">
        <v>571.6</v>
      </c>
    </row>
    <row r="346" spans="1:4" ht="12" customHeight="1">
      <c r="A346" s="130">
        <v>332</v>
      </c>
      <c r="B346" s="403" t="s">
        <v>700</v>
      </c>
      <c r="C346" s="367"/>
      <c r="D346" s="91">
        <v>852.8</v>
      </c>
    </row>
    <row r="347" spans="1:4" ht="12" customHeight="1" thickBot="1">
      <c r="A347" s="131">
        <v>333</v>
      </c>
      <c r="B347" s="414" t="s">
        <v>702</v>
      </c>
      <c r="C347" s="415"/>
      <c r="D347" s="92">
        <v>854.5</v>
      </c>
    </row>
    <row r="348" spans="1:4" ht="15" customHeight="1" thickBot="1">
      <c r="A348" s="128"/>
      <c r="B348" s="416" t="s">
        <v>1269</v>
      </c>
      <c r="C348" s="420"/>
      <c r="D348" s="107">
        <f>SUM(D311:D347)</f>
        <v>27220.700000000004</v>
      </c>
    </row>
    <row r="349" spans="1:4" ht="12" customHeight="1" thickBot="1">
      <c r="A349" s="128"/>
      <c r="B349" s="410" t="s">
        <v>706</v>
      </c>
      <c r="C349" s="410"/>
      <c r="D349" s="411"/>
    </row>
    <row r="350" spans="1:4" ht="12" customHeight="1">
      <c r="A350" s="132">
        <v>334</v>
      </c>
      <c r="B350" s="418" t="s">
        <v>707</v>
      </c>
      <c r="C350" s="419"/>
      <c r="D350" s="100">
        <v>190.5</v>
      </c>
    </row>
    <row r="351" spans="1:4" ht="12" customHeight="1">
      <c r="A351" s="130">
        <v>335</v>
      </c>
      <c r="B351" s="403" t="s">
        <v>709</v>
      </c>
      <c r="C351" s="367"/>
      <c r="D351" s="95">
        <v>194.6</v>
      </c>
    </row>
    <row r="352" spans="1:4" ht="12" customHeight="1">
      <c r="A352" s="130">
        <v>336</v>
      </c>
      <c r="B352" s="403" t="s">
        <v>1217</v>
      </c>
      <c r="C352" s="367"/>
      <c r="D352" s="95">
        <v>106.55</v>
      </c>
    </row>
    <row r="353" spans="1:4" ht="12" customHeight="1">
      <c r="A353" s="130">
        <v>337</v>
      </c>
      <c r="B353" s="403" t="s">
        <v>712</v>
      </c>
      <c r="C353" s="367"/>
      <c r="D353" s="95">
        <v>487.9</v>
      </c>
    </row>
    <row r="354" spans="1:4" ht="12" customHeight="1">
      <c r="A354" s="130">
        <v>338</v>
      </c>
      <c r="B354" s="403" t="s">
        <v>714</v>
      </c>
      <c r="C354" s="367"/>
      <c r="D354" s="95">
        <v>627.1</v>
      </c>
    </row>
    <row r="355" spans="1:4" ht="12" customHeight="1">
      <c r="A355" s="130">
        <v>339</v>
      </c>
      <c r="B355" s="403" t="s">
        <v>716</v>
      </c>
      <c r="C355" s="367"/>
      <c r="D355" s="95">
        <v>135.8</v>
      </c>
    </row>
    <row r="356" spans="1:4" ht="12" customHeight="1">
      <c r="A356" s="130">
        <v>340</v>
      </c>
      <c r="B356" s="403" t="s">
        <v>718</v>
      </c>
      <c r="C356" s="367"/>
      <c r="D356" s="95">
        <v>121.3</v>
      </c>
    </row>
    <row r="357" spans="1:4" ht="12" customHeight="1">
      <c r="A357" s="130">
        <v>341</v>
      </c>
      <c r="B357" s="403" t="s">
        <v>720</v>
      </c>
      <c r="C357" s="367"/>
      <c r="D357" s="95">
        <v>363.1</v>
      </c>
    </row>
    <row r="358" spans="1:4" ht="12" customHeight="1">
      <c r="A358" s="130">
        <v>342</v>
      </c>
      <c r="B358" s="403" t="s">
        <v>722</v>
      </c>
      <c r="C358" s="367"/>
      <c r="D358" s="95">
        <v>372.6</v>
      </c>
    </row>
    <row r="359" spans="1:4" ht="12" customHeight="1">
      <c r="A359" s="130">
        <v>343</v>
      </c>
      <c r="B359" s="403" t="s">
        <v>724</v>
      </c>
      <c r="C359" s="367"/>
      <c r="D359" s="95">
        <v>382.9</v>
      </c>
    </row>
    <row r="360" spans="1:4" ht="12" customHeight="1">
      <c r="A360" s="130">
        <v>344</v>
      </c>
      <c r="B360" s="403" t="s">
        <v>726</v>
      </c>
      <c r="C360" s="367"/>
      <c r="D360" s="95">
        <v>370.9</v>
      </c>
    </row>
    <row r="361" spans="1:4" ht="12" customHeight="1">
      <c r="A361" s="130">
        <v>345</v>
      </c>
      <c r="B361" s="403" t="s">
        <v>728</v>
      </c>
      <c r="C361" s="367"/>
      <c r="D361" s="95">
        <v>370.1</v>
      </c>
    </row>
    <row r="362" spans="1:4" ht="12" customHeight="1">
      <c r="A362" s="130">
        <v>346</v>
      </c>
      <c r="B362" s="403" t="s">
        <v>730</v>
      </c>
      <c r="C362" s="367"/>
      <c r="D362" s="100">
        <v>552.6</v>
      </c>
    </row>
    <row r="363" spans="1:4" ht="12" customHeight="1">
      <c r="A363" s="130">
        <v>347</v>
      </c>
      <c r="B363" s="403" t="s">
        <v>732</v>
      </c>
      <c r="C363" s="367"/>
      <c r="D363" s="95">
        <v>827.3</v>
      </c>
    </row>
    <row r="364" spans="1:4" ht="12" customHeight="1">
      <c r="A364" s="130">
        <v>348</v>
      </c>
      <c r="B364" s="403" t="s">
        <v>734</v>
      </c>
      <c r="C364" s="367"/>
      <c r="D364" s="95">
        <v>1912.7</v>
      </c>
    </row>
    <row r="365" spans="1:4" ht="12" customHeight="1">
      <c r="A365" s="130">
        <v>349</v>
      </c>
      <c r="B365" s="403" t="s">
        <v>736</v>
      </c>
      <c r="C365" s="367"/>
      <c r="D365" s="95">
        <v>1885.8</v>
      </c>
    </row>
    <row r="366" spans="1:4" ht="12" customHeight="1">
      <c r="A366" s="130">
        <v>350</v>
      </c>
      <c r="B366" s="403" t="s">
        <v>738</v>
      </c>
      <c r="C366" s="367"/>
      <c r="D366" s="95">
        <v>1320.1</v>
      </c>
    </row>
    <row r="367" spans="1:4" ht="12" customHeight="1">
      <c r="A367" s="130">
        <v>351</v>
      </c>
      <c r="B367" s="403" t="s">
        <v>740</v>
      </c>
      <c r="C367" s="367"/>
      <c r="D367" s="95">
        <v>75.8</v>
      </c>
    </row>
    <row r="368" spans="1:4" ht="12" customHeight="1">
      <c r="A368" s="130">
        <v>352</v>
      </c>
      <c r="B368" s="403" t="s">
        <v>742</v>
      </c>
      <c r="C368" s="367"/>
      <c r="D368" s="95">
        <v>1599.3</v>
      </c>
    </row>
    <row r="369" spans="1:4" ht="12" customHeight="1">
      <c r="A369" s="130">
        <v>353</v>
      </c>
      <c r="B369" s="403" t="s">
        <v>744</v>
      </c>
      <c r="C369" s="367"/>
      <c r="D369" s="95">
        <v>1587.81</v>
      </c>
    </row>
    <row r="370" spans="1:4" ht="12" customHeight="1">
      <c r="A370" s="130">
        <v>354</v>
      </c>
      <c r="B370" s="403" t="s">
        <v>748</v>
      </c>
      <c r="C370" s="367"/>
      <c r="D370" s="95">
        <v>3401.3</v>
      </c>
    </row>
    <row r="371" spans="1:4" ht="12" customHeight="1" thickBot="1">
      <c r="A371" s="131">
        <v>355</v>
      </c>
      <c r="B371" s="414" t="s">
        <v>752</v>
      </c>
      <c r="C371" s="415"/>
      <c r="D371" s="108">
        <v>384.5</v>
      </c>
    </row>
    <row r="372" spans="1:4" ht="12" customHeight="1" thickBot="1">
      <c r="A372" s="128"/>
      <c r="B372" s="416" t="s">
        <v>1269</v>
      </c>
      <c r="C372" s="420"/>
      <c r="D372" s="105">
        <f>SUM(D350:D371)</f>
        <v>17270.559999999998</v>
      </c>
    </row>
    <row r="373" spans="1:4" ht="12" customHeight="1" thickBot="1">
      <c r="A373" s="128"/>
      <c r="B373" s="410" t="s">
        <v>757</v>
      </c>
      <c r="C373" s="410"/>
      <c r="D373" s="411"/>
    </row>
    <row r="374" spans="1:4" ht="12" customHeight="1">
      <c r="A374" s="132">
        <v>356</v>
      </c>
      <c r="B374" s="418" t="s">
        <v>758</v>
      </c>
      <c r="C374" s="419"/>
      <c r="D374" s="109">
        <v>46</v>
      </c>
    </row>
    <row r="375" spans="1:4" ht="12" customHeight="1">
      <c r="A375" s="130">
        <v>357</v>
      </c>
      <c r="B375" s="403" t="s">
        <v>759</v>
      </c>
      <c r="C375" s="367"/>
      <c r="D375" s="91">
        <v>119.2</v>
      </c>
    </row>
    <row r="376" spans="1:4" ht="12" customHeight="1">
      <c r="A376" s="130">
        <v>358</v>
      </c>
      <c r="B376" s="403" t="s">
        <v>761</v>
      </c>
      <c r="C376" s="367"/>
      <c r="D376" s="91">
        <v>135.3</v>
      </c>
    </row>
    <row r="377" spans="1:4" ht="12" customHeight="1">
      <c r="A377" s="130">
        <v>359</v>
      </c>
      <c r="B377" s="403" t="s">
        <v>764</v>
      </c>
      <c r="C377" s="367"/>
      <c r="D377" s="91">
        <v>136.1</v>
      </c>
    </row>
    <row r="378" spans="1:4" ht="12" customHeight="1">
      <c r="A378" s="130">
        <v>360</v>
      </c>
      <c r="B378" s="403" t="s">
        <v>766</v>
      </c>
      <c r="C378" s="367"/>
      <c r="D378" s="91">
        <v>134.7</v>
      </c>
    </row>
    <row r="379" spans="1:4" ht="12" customHeight="1">
      <c r="A379" s="130">
        <v>361</v>
      </c>
      <c r="B379" s="403" t="s">
        <v>768</v>
      </c>
      <c r="C379" s="367"/>
      <c r="D379" s="91">
        <v>136.1</v>
      </c>
    </row>
    <row r="380" spans="1:4" ht="12" customHeight="1">
      <c r="A380" s="130">
        <v>362</v>
      </c>
      <c r="B380" s="400" t="s">
        <v>769</v>
      </c>
      <c r="C380" s="240"/>
      <c r="D380" s="93">
        <v>135.9</v>
      </c>
    </row>
    <row r="381" spans="1:4" ht="12" customHeight="1">
      <c r="A381" s="130">
        <v>363</v>
      </c>
      <c r="B381" s="401" t="s">
        <v>771</v>
      </c>
      <c r="C381" s="238"/>
      <c r="D381" s="93">
        <v>157.87</v>
      </c>
    </row>
    <row r="382" spans="1:4" ht="12" customHeight="1">
      <c r="A382" s="130">
        <v>364</v>
      </c>
      <c r="B382" s="401" t="s">
        <v>773</v>
      </c>
      <c r="C382" s="238"/>
      <c r="D382" s="93">
        <v>83.9</v>
      </c>
    </row>
    <row r="383" spans="1:4" ht="12" customHeight="1">
      <c r="A383" s="130">
        <v>365</v>
      </c>
      <c r="B383" s="401" t="s">
        <v>777</v>
      </c>
      <c r="C383" s="238"/>
      <c r="D383" s="93">
        <v>121.2</v>
      </c>
    </row>
    <row r="384" spans="1:4" ht="12" customHeight="1">
      <c r="A384" s="130">
        <v>366</v>
      </c>
      <c r="B384" s="401" t="s">
        <v>779</v>
      </c>
      <c r="C384" s="238"/>
      <c r="D384" s="93">
        <v>124.7</v>
      </c>
    </row>
    <row r="385" spans="1:4" ht="12" customHeight="1">
      <c r="A385" s="130">
        <v>367</v>
      </c>
      <c r="B385" s="401" t="s">
        <v>781</v>
      </c>
      <c r="C385" s="238"/>
      <c r="D385" s="93">
        <v>48.3</v>
      </c>
    </row>
    <row r="386" spans="1:4" ht="12" customHeight="1">
      <c r="A386" s="130">
        <v>368</v>
      </c>
      <c r="B386" s="401" t="s">
        <v>783</v>
      </c>
      <c r="C386" s="238"/>
      <c r="D386" s="93">
        <v>99.4</v>
      </c>
    </row>
    <row r="387" spans="1:4" ht="12" customHeight="1">
      <c r="A387" s="130">
        <v>369</v>
      </c>
      <c r="B387" s="401" t="s">
        <v>785</v>
      </c>
      <c r="C387" s="238"/>
      <c r="D387" s="93">
        <v>73</v>
      </c>
    </row>
    <row r="388" spans="1:4" ht="12" customHeight="1">
      <c r="A388" s="130">
        <v>370</v>
      </c>
      <c r="B388" s="401" t="s">
        <v>786</v>
      </c>
      <c r="C388" s="238"/>
      <c r="D388" s="93">
        <v>75.5</v>
      </c>
    </row>
    <row r="389" spans="1:4" ht="12" customHeight="1">
      <c r="A389" s="130">
        <v>371</v>
      </c>
      <c r="B389" s="401" t="s">
        <v>788</v>
      </c>
      <c r="C389" s="238"/>
      <c r="D389" s="93">
        <v>50.8</v>
      </c>
    </row>
    <row r="390" spans="1:4" ht="12" customHeight="1">
      <c r="A390" s="130">
        <v>372</v>
      </c>
      <c r="B390" s="402" t="s">
        <v>790</v>
      </c>
      <c r="C390" s="244"/>
      <c r="D390" s="93">
        <v>29.2</v>
      </c>
    </row>
    <row r="391" spans="1:4" ht="12" customHeight="1">
      <c r="A391" s="130">
        <v>373</v>
      </c>
      <c r="B391" s="403" t="s">
        <v>792</v>
      </c>
      <c r="C391" s="367"/>
      <c r="D391" s="91">
        <v>126.8</v>
      </c>
    </row>
    <row r="392" spans="1:4" ht="12" customHeight="1">
      <c r="A392" s="130">
        <v>374</v>
      </c>
      <c r="B392" s="403" t="s">
        <v>794</v>
      </c>
      <c r="C392" s="367"/>
      <c r="D392" s="91">
        <v>123.3</v>
      </c>
    </row>
    <row r="393" spans="1:4" ht="12" customHeight="1">
      <c r="A393" s="130">
        <v>375</v>
      </c>
      <c r="B393" s="403" t="s">
        <v>796</v>
      </c>
      <c r="C393" s="367"/>
      <c r="D393" s="91">
        <v>854.4</v>
      </c>
    </row>
    <row r="394" spans="1:4" ht="12" customHeight="1">
      <c r="A394" s="130">
        <v>376</v>
      </c>
      <c r="B394" s="403" t="s">
        <v>798</v>
      </c>
      <c r="C394" s="367"/>
      <c r="D394" s="91">
        <v>858.9</v>
      </c>
    </row>
    <row r="395" spans="1:4" ht="12" customHeight="1">
      <c r="A395" s="130">
        <v>377</v>
      </c>
      <c r="B395" s="403" t="s">
        <v>800</v>
      </c>
      <c r="C395" s="367"/>
      <c r="D395" s="91">
        <v>851.9</v>
      </c>
    </row>
    <row r="396" spans="1:4" ht="12" customHeight="1">
      <c r="A396" s="130">
        <v>378</v>
      </c>
      <c r="B396" s="403" t="s">
        <v>802</v>
      </c>
      <c r="C396" s="367"/>
      <c r="D396" s="91">
        <v>856.3</v>
      </c>
    </row>
    <row r="397" spans="1:4" ht="12" customHeight="1">
      <c r="A397" s="130">
        <v>379</v>
      </c>
      <c r="B397" s="403" t="s">
        <v>804</v>
      </c>
      <c r="C397" s="367"/>
      <c r="D397" s="92">
        <v>135.8</v>
      </c>
    </row>
    <row r="398" spans="1:4" ht="12" customHeight="1" thickBot="1">
      <c r="A398" s="131">
        <v>380</v>
      </c>
      <c r="B398" s="414" t="s">
        <v>805</v>
      </c>
      <c r="C398" s="415"/>
      <c r="D398" s="92">
        <v>135.7</v>
      </c>
    </row>
    <row r="399" spans="1:4" ht="14.25" customHeight="1" thickBot="1">
      <c r="A399" s="128"/>
      <c r="B399" s="416" t="s">
        <v>1269</v>
      </c>
      <c r="C399" s="420"/>
      <c r="D399" s="107">
        <f>SUM(D374:D398)-135.3-77.6</f>
        <v>5437.37</v>
      </c>
    </row>
    <row r="400" spans="1:4" ht="12" customHeight="1" thickBot="1">
      <c r="A400" s="128"/>
      <c r="B400" s="410" t="s">
        <v>808</v>
      </c>
      <c r="C400" s="410"/>
      <c r="D400" s="411"/>
    </row>
    <row r="401" spans="1:4" ht="12" customHeight="1">
      <c r="A401" s="132">
        <v>381</v>
      </c>
      <c r="B401" s="418" t="s">
        <v>1759</v>
      </c>
      <c r="C401" s="419"/>
      <c r="D401" s="100">
        <v>18</v>
      </c>
    </row>
    <row r="402" spans="1:4" ht="12" customHeight="1">
      <c r="A402" s="130">
        <v>382</v>
      </c>
      <c r="B402" s="403" t="s">
        <v>1758</v>
      </c>
      <c r="C402" s="367"/>
      <c r="D402" s="95">
        <v>376.4</v>
      </c>
    </row>
    <row r="403" spans="1:4" ht="12" customHeight="1">
      <c r="A403" s="130">
        <v>383</v>
      </c>
      <c r="B403" s="403" t="s">
        <v>814</v>
      </c>
      <c r="C403" s="367"/>
      <c r="D403" s="95">
        <v>130</v>
      </c>
    </row>
    <row r="404" spans="1:4" ht="12" customHeight="1">
      <c r="A404" s="130">
        <v>384</v>
      </c>
      <c r="B404" s="403" t="s">
        <v>816</v>
      </c>
      <c r="C404" s="367"/>
      <c r="D404" s="95">
        <v>371.3</v>
      </c>
    </row>
    <row r="405" spans="1:4" ht="12" customHeight="1">
      <c r="A405" s="130">
        <v>385</v>
      </c>
      <c r="B405" s="403" t="s">
        <v>818</v>
      </c>
      <c r="C405" s="367"/>
      <c r="D405" s="95">
        <v>175</v>
      </c>
    </row>
    <row r="406" spans="1:4" ht="12" customHeight="1">
      <c r="A406" s="130">
        <v>386</v>
      </c>
      <c r="B406" s="403" t="s">
        <v>820</v>
      </c>
      <c r="C406" s="367"/>
      <c r="D406" s="95">
        <v>130.3</v>
      </c>
    </row>
    <row r="407" spans="1:4" ht="12" customHeight="1">
      <c r="A407" s="130">
        <v>387</v>
      </c>
      <c r="B407" s="403" t="s">
        <v>822</v>
      </c>
      <c r="C407" s="209"/>
      <c r="D407" s="96">
        <v>489.6</v>
      </c>
    </row>
    <row r="408" spans="1:4" ht="12" customHeight="1">
      <c r="A408" s="130">
        <v>388</v>
      </c>
      <c r="B408" s="403" t="s">
        <v>824</v>
      </c>
      <c r="C408" s="209"/>
      <c r="D408" s="97">
        <v>376.4</v>
      </c>
    </row>
    <row r="409" spans="1:4" ht="12" customHeight="1">
      <c r="A409" s="130">
        <v>389</v>
      </c>
      <c r="B409" s="403" t="s">
        <v>825</v>
      </c>
      <c r="C409" s="209"/>
      <c r="D409" s="97">
        <v>370</v>
      </c>
    </row>
    <row r="410" spans="1:4" ht="12" customHeight="1">
      <c r="A410" s="130">
        <v>390</v>
      </c>
      <c r="B410" s="403" t="s">
        <v>827</v>
      </c>
      <c r="C410" s="209"/>
      <c r="D410" s="97">
        <v>373</v>
      </c>
    </row>
    <row r="411" spans="1:4" ht="12" customHeight="1">
      <c r="A411" s="130">
        <v>391</v>
      </c>
      <c r="B411" s="403" t="s">
        <v>829</v>
      </c>
      <c r="C411" s="209"/>
      <c r="D411" s="97">
        <v>130</v>
      </c>
    </row>
    <row r="412" spans="1:4" ht="12" customHeight="1">
      <c r="A412" s="130">
        <v>392</v>
      </c>
      <c r="B412" s="403" t="s">
        <v>830</v>
      </c>
      <c r="C412" s="209"/>
      <c r="D412" s="97">
        <v>31.3</v>
      </c>
    </row>
    <row r="413" spans="1:4" ht="12" customHeight="1">
      <c r="A413" s="130">
        <v>393</v>
      </c>
      <c r="B413" s="403" t="s">
        <v>832</v>
      </c>
      <c r="C413" s="209"/>
      <c r="D413" s="97">
        <v>207.8</v>
      </c>
    </row>
    <row r="414" spans="1:4" ht="12" customHeight="1">
      <c r="A414" s="130">
        <v>394</v>
      </c>
      <c r="B414" s="403" t="s">
        <v>834</v>
      </c>
      <c r="C414" s="209"/>
      <c r="D414" s="97">
        <v>87.6</v>
      </c>
    </row>
    <row r="415" spans="1:4" ht="12" customHeight="1">
      <c r="A415" s="130">
        <v>395</v>
      </c>
      <c r="B415" s="403" t="s">
        <v>836</v>
      </c>
      <c r="C415" s="209"/>
      <c r="D415" s="97">
        <v>123.5</v>
      </c>
    </row>
    <row r="416" spans="1:4" ht="12" customHeight="1">
      <c r="A416" s="130">
        <v>396</v>
      </c>
      <c r="B416" s="403" t="s">
        <v>838</v>
      </c>
      <c r="C416" s="209"/>
      <c r="D416" s="97">
        <v>179.1</v>
      </c>
    </row>
    <row r="417" spans="1:4" ht="12" customHeight="1">
      <c r="A417" s="130">
        <v>397</v>
      </c>
      <c r="B417" s="403" t="s">
        <v>840</v>
      </c>
      <c r="C417" s="209"/>
      <c r="D417" s="97">
        <v>115</v>
      </c>
    </row>
    <row r="418" spans="1:4" ht="12" customHeight="1">
      <c r="A418" s="130">
        <v>398</v>
      </c>
      <c r="B418" s="403" t="s">
        <v>842</v>
      </c>
      <c r="C418" s="209"/>
      <c r="D418" s="97">
        <v>404.2</v>
      </c>
    </row>
    <row r="419" spans="1:4" ht="12" customHeight="1">
      <c r="A419" s="130">
        <v>399</v>
      </c>
      <c r="B419" s="403" t="s">
        <v>844</v>
      </c>
      <c r="C419" s="209"/>
      <c r="D419" s="97">
        <v>94.9</v>
      </c>
    </row>
    <row r="420" spans="1:4" ht="12" customHeight="1">
      <c r="A420" s="130">
        <v>400</v>
      </c>
      <c r="B420" s="403" t="s">
        <v>846</v>
      </c>
      <c r="C420" s="209"/>
      <c r="D420" s="97">
        <v>378.1</v>
      </c>
    </row>
    <row r="421" spans="1:4" ht="12" customHeight="1">
      <c r="A421" s="130">
        <v>401</v>
      </c>
      <c r="B421" s="403" t="s">
        <v>848</v>
      </c>
      <c r="C421" s="209"/>
      <c r="D421" s="97">
        <v>66</v>
      </c>
    </row>
    <row r="422" spans="1:4" ht="12" customHeight="1">
      <c r="A422" s="130">
        <v>402</v>
      </c>
      <c r="B422" s="403" t="s">
        <v>849</v>
      </c>
      <c r="C422" s="209"/>
      <c r="D422" s="97">
        <v>93.4</v>
      </c>
    </row>
    <row r="423" spans="1:4" ht="12" customHeight="1">
      <c r="A423" s="130">
        <v>403</v>
      </c>
      <c r="B423" s="403" t="s">
        <v>851</v>
      </c>
      <c r="C423" s="209"/>
      <c r="D423" s="97">
        <v>402.4</v>
      </c>
    </row>
    <row r="424" spans="1:4" ht="12" customHeight="1">
      <c r="A424" s="130">
        <v>404</v>
      </c>
      <c r="B424" s="403" t="s">
        <v>853</v>
      </c>
      <c r="C424" s="209"/>
      <c r="D424" s="97">
        <v>2826.3</v>
      </c>
    </row>
    <row r="425" spans="1:4" ht="12" customHeight="1">
      <c r="A425" s="130">
        <v>405</v>
      </c>
      <c r="B425" s="403" t="s">
        <v>857</v>
      </c>
      <c r="C425" s="209"/>
      <c r="D425" s="97">
        <v>396.01</v>
      </c>
    </row>
    <row r="426" spans="1:4" ht="12" customHeight="1">
      <c r="A426" s="130">
        <v>406</v>
      </c>
      <c r="B426" s="403" t="s">
        <v>859</v>
      </c>
      <c r="C426" s="209"/>
      <c r="D426" s="97">
        <v>86</v>
      </c>
    </row>
    <row r="427" spans="1:4" ht="12" customHeight="1">
      <c r="A427" s="130">
        <v>407</v>
      </c>
      <c r="B427" s="403" t="s">
        <v>860</v>
      </c>
      <c r="C427" s="209"/>
      <c r="D427" s="97">
        <v>72</v>
      </c>
    </row>
    <row r="428" spans="1:4" ht="12" customHeight="1">
      <c r="A428" s="130">
        <v>408</v>
      </c>
      <c r="B428" s="403" t="s">
        <v>861</v>
      </c>
      <c r="C428" s="209"/>
      <c r="D428" s="97">
        <v>4384.1</v>
      </c>
    </row>
    <row r="429" spans="1:4" ht="12" customHeight="1">
      <c r="A429" s="130">
        <v>409</v>
      </c>
      <c r="B429" s="403" t="s">
        <v>865</v>
      </c>
      <c r="C429" s="209"/>
      <c r="D429" s="97">
        <v>5451</v>
      </c>
    </row>
    <row r="430" spans="1:4" ht="12" customHeight="1">
      <c r="A430" s="130">
        <v>410</v>
      </c>
      <c r="B430" s="403" t="s">
        <v>869</v>
      </c>
      <c r="C430" s="209"/>
      <c r="D430" s="97">
        <v>186.7</v>
      </c>
    </row>
    <row r="431" spans="1:4" ht="12" customHeight="1">
      <c r="A431" s="130">
        <v>411</v>
      </c>
      <c r="B431" s="403" t="s">
        <v>871</v>
      </c>
      <c r="C431" s="209"/>
      <c r="D431" s="97">
        <v>176.7</v>
      </c>
    </row>
    <row r="432" spans="1:4" ht="12" customHeight="1">
      <c r="A432" s="130">
        <v>412</v>
      </c>
      <c r="B432" s="403" t="s">
        <v>873</v>
      </c>
      <c r="C432" s="209"/>
      <c r="D432" s="96">
        <v>783</v>
      </c>
    </row>
    <row r="433" spans="1:4" ht="12" customHeight="1">
      <c r="A433" s="130">
        <v>413</v>
      </c>
      <c r="B433" s="403" t="s">
        <v>875</v>
      </c>
      <c r="C433" s="209"/>
      <c r="D433" s="97">
        <v>178.7</v>
      </c>
    </row>
    <row r="434" spans="1:4" ht="12" customHeight="1">
      <c r="A434" s="130">
        <v>414</v>
      </c>
      <c r="B434" s="403" t="s">
        <v>877</v>
      </c>
      <c r="C434" s="209"/>
      <c r="D434" s="97">
        <v>4304.4</v>
      </c>
    </row>
    <row r="435" spans="1:4" ht="12" customHeight="1">
      <c r="A435" s="130">
        <v>415</v>
      </c>
      <c r="B435" s="403" t="s">
        <v>881</v>
      </c>
      <c r="C435" s="209"/>
      <c r="D435" s="97">
        <v>71.1</v>
      </c>
    </row>
    <row r="436" spans="1:4" ht="12" customHeight="1">
      <c r="A436" s="130">
        <v>416</v>
      </c>
      <c r="B436" s="403" t="s">
        <v>883</v>
      </c>
      <c r="C436" s="209"/>
      <c r="D436" s="97">
        <v>69.3</v>
      </c>
    </row>
    <row r="437" spans="1:4" ht="12" customHeight="1">
      <c r="A437" s="130">
        <v>417</v>
      </c>
      <c r="B437" s="403" t="s">
        <v>885</v>
      </c>
      <c r="C437" s="209"/>
      <c r="D437" s="97">
        <v>77.3</v>
      </c>
    </row>
    <row r="438" spans="1:4" ht="12" customHeight="1">
      <c r="A438" s="130">
        <v>418</v>
      </c>
      <c r="B438" s="403" t="s">
        <v>887</v>
      </c>
      <c r="C438" s="209"/>
      <c r="D438" s="97">
        <v>56.5</v>
      </c>
    </row>
    <row r="439" spans="1:4" ht="12" customHeight="1">
      <c r="A439" s="130">
        <v>419</v>
      </c>
      <c r="B439" s="403" t="s">
        <v>889</v>
      </c>
      <c r="C439" s="209"/>
      <c r="D439" s="97">
        <v>62.7</v>
      </c>
    </row>
    <row r="440" spans="1:4" ht="12" customHeight="1">
      <c r="A440" s="130">
        <v>420</v>
      </c>
      <c r="B440" s="403" t="s">
        <v>891</v>
      </c>
      <c r="C440" s="209"/>
      <c r="D440" s="97">
        <v>56</v>
      </c>
    </row>
    <row r="441" spans="1:4" ht="12" customHeight="1">
      <c r="A441" s="130">
        <v>421</v>
      </c>
      <c r="B441" s="403" t="s">
        <v>892</v>
      </c>
      <c r="C441" s="209"/>
      <c r="D441" s="97">
        <v>980.7</v>
      </c>
    </row>
    <row r="442" spans="1:4" ht="12" customHeight="1">
      <c r="A442" s="130">
        <v>422</v>
      </c>
      <c r="B442" s="403" t="s">
        <v>895</v>
      </c>
      <c r="C442" s="209"/>
      <c r="D442" s="97">
        <v>3231.9</v>
      </c>
    </row>
    <row r="443" spans="1:4" ht="12" customHeight="1">
      <c r="A443" s="130">
        <v>423</v>
      </c>
      <c r="B443" s="403" t="s">
        <v>899</v>
      </c>
      <c r="C443" s="209"/>
      <c r="D443" s="97">
        <v>2177.4</v>
      </c>
    </row>
    <row r="444" spans="1:4" ht="12" customHeight="1">
      <c r="A444" s="130">
        <v>424</v>
      </c>
      <c r="B444" s="403" t="s">
        <v>901</v>
      </c>
      <c r="C444" s="209"/>
      <c r="D444" s="97">
        <v>2211.6</v>
      </c>
    </row>
    <row r="445" spans="1:4" ht="12" customHeight="1">
      <c r="A445" s="130">
        <v>425</v>
      </c>
      <c r="B445" s="403" t="s">
        <v>903</v>
      </c>
      <c r="C445" s="209"/>
      <c r="D445" s="97">
        <v>961.1</v>
      </c>
    </row>
    <row r="446" spans="1:4" ht="12" customHeight="1">
      <c r="A446" s="130">
        <v>426</v>
      </c>
      <c r="B446" s="403" t="s">
        <v>905</v>
      </c>
      <c r="C446" s="209"/>
      <c r="D446" s="97">
        <v>960.5</v>
      </c>
    </row>
    <row r="447" spans="1:4" ht="12" customHeight="1">
      <c r="A447" s="130">
        <v>427</v>
      </c>
      <c r="B447" s="403" t="s">
        <v>907</v>
      </c>
      <c r="C447" s="209"/>
      <c r="D447" s="97">
        <v>1107.1</v>
      </c>
    </row>
    <row r="448" spans="1:4" ht="12" customHeight="1">
      <c r="A448" s="130">
        <v>428</v>
      </c>
      <c r="B448" s="403" t="s">
        <v>909</v>
      </c>
      <c r="C448" s="209"/>
      <c r="D448" s="97">
        <v>1129.1</v>
      </c>
    </row>
    <row r="449" spans="1:4" ht="12" customHeight="1">
      <c r="A449" s="130">
        <v>429</v>
      </c>
      <c r="B449" s="403" t="s">
        <v>911</v>
      </c>
      <c r="C449" s="209"/>
      <c r="D449" s="97">
        <v>1131.6</v>
      </c>
    </row>
    <row r="450" spans="1:4" ht="12" customHeight="1">
      <c r="A450" s="130">
        <v>430</v>
      </c>
      <c r="B450" s="403" t="s">
        <v>913</v>
      </c>
      <c r="C450" s="209"/>
      <c r="D450" s="97">
        <v>983.4</v>
      </c>
    </row>
    <row r="451" spans="1:4" ht="12" customHeight="1">
      <c r="A451" s="130">
        <v>431</v>
      </c>
      <c r="B451" s="403" t="s">
        <v>915</v>
      </c>
      <c r="C451" s="209"/>
      <c r="D451" s="97">
        <v>970.6</v>
      </c>
    </row>
    <row r="452" spans="1:4" ht="12" customHeight="1">
      <c r="A452" s="130">
        <v>432</v>
      </c>
      <c r="B452" s="403" t="s">
        <v>917</v>
      </c>
      <c r="C452" s="209"/>
      <c r="D452" s="97">
        <v>970.1</v>
      </c>
    </row>
    <row r="453" spans="1:4" ht="12" customHeight="1">
      <c r="A453" s="130">
        <v>433</v>
      </c>
      <c r="B453" s="403" t="s">
        <v>918</v>
      </c>
      <c r="C453" s="209"/>
      <c r="D453" s="97">
        <v>956.7</v>
      </c>
    </row>
    <row r="454" spans="1:4" ht="12" customHeight="1">
      <c r="A454" s="130">
        <v>434</v>
      </c>
      <c r="B454" s="403" t="s">
        <v>920</v>
      </c>
      <c r="C454" s="209"/>
      <c r="D454" s="97">
        <v>977.1</v>
      </c>
    </row>
    <row r="455" spans="1:4" ht="12" customHeight="1">
      <c r="A455" s="130">
        <v>435</v>
      </c>
      <c r="B455" s="403" t="s">
        <v>922</v>
      </c>
      <c r="C455" s="209"/>
      <c r="D455" s="97">
        <v>223.5</v>
      </c>
    </row>
    <row r="456" spans="1:4" ht="12" customHeight="1">
      <c r="A456" s="130">
        <v>436</v>
      </c>
      <c r="B456" s="403" t="s">
        <v>924</v>
      </c>
      <c r="C456" s="209"/>
      <c r="D456" s="97">
        <v>1719.5</v>
      </c>
    </row>
    <row r="457" spans="1:4" ht="12" customHeight="1">
      <c r="A457" s="130">
        <v>437</v>
      </c>
      <c r="B457" s="403" t="s">
        <v>926</v>
      </c>
      <c r="C457" s="209"/>
      <c r="D457" s="97">
        <v>1437.6</v>
      </c>
    </row>
    <row r="458" spans="1:4" ht="12" customHeight="1">
      <c r="A458" s="130">
        <v>438</v>
      </c>
      <c r="B458" s="403" t="s">
        <v>931</v>
      </c>
      <c r="C458" s="367"/>
      <c r="D458" s="95">
        <v>148.6</v>
      </c>
    </row>
    <row r="459" spans="1:4" ht="12" customHeight="1">
      <c r="A459" s="130">
        <v>439</v>
      </c>
      <c r="B459" s="403" t="s">
        <v>933</v>
      </c>
      <c r="C459" s="367"/>
      <c r="D459" s="95">
        <v>44.1</v>
      </c>
    </row>
    <row r="460" spans="1:4" ht="12" customHeight="1" thickBot="1">
      <c r="A460" s="131">
        <v>440</v>
      </c>
      <c r="B460" s="414" t="s">
        <v>935</v>
      </c>
      <c r="C460" s="415"/>
      <c r="D460" s="108">
        <v>65.7</v>
      </c>
    </row>
    <row r="461" spans="1:4" ht="12" customHeight="1" thickBot="1">
      <c r="A461" s="128"/>
      <c r="B461" s="416" t="s">
        <v>1269</v>
      </c>
      <c r="C461" s="420"/>
      <c r="D461" s="105">
        <f>SUM(D401:D460)</f>
        <v>46749.00999999998</v>
      </c>
    </row>
    <row r="462" spans="1:4" ht="12" customHeight="1" thickBot="1">
      <c r="A462" s="128"/>
      <c r="B462" s="410" t="s">
        <v>940</v>
      </c>
      <c r="C462" s="410"/>
      <c r="D462" s="411"/>
    </row>
    <row r="463" spans="1:4" ht="12" customHeight="1">
      <c r="A463" s="132">
        <v>441</v>
      </c>
      <c r="B463" s="418" t="s">
        <v>941</v>
      </c>
      <c r="C463" s="419"/>
      <c r="D463" s="106">
        <v>610.6</v>
      </c>
    </row>
    <row r="464" spans="1:4" ht="12" customHeight="1">
      <c r="A464" s="130">
        <v>442</v>
      </c>
      <c r="B464" s="403" t="s">
        <v>943</v>
      </c>
      <c r="C464" s="367"/>
      <c r="D464" s="91">
        <v>315.9</v>
      </c>
    </row>
    <row r="465" spans="1:4" ht="12" customHeight="1">
      <c r="A465" s="130">
        <v>443</v>
      </c>
      <c r="B465" s="403" t="s">
        <v>945</v>
      </c>
      <c r="C465" s="367"/>
      <c r="D465" s="91">
        <v>565.7</v>
      </c>
    </row>
    <row r="466" spans="1:4" ht="12" customHeight="1">
      <c r="A466" s="130">
        <v>444</v>
      </c>
      <c r="B466" s="403" t="s">
        <v>947</v>
      </c>
      <c r="C466" s="367"/>
      <c r="D466" s="91">
        <v>834.2</v>
      </c>
    </row>
    <row r="467" spans="1:4" ht="12" customHeight="1">
      <c r="A467" s="130">
        <v>445</v>
      </c>
      <c r="B467" s="403" t="s">
        <v>949</v>
      </c>
      <c r="C467" s="367"/>
      <c r="D467" s="91">
        <v>845.1</v>
      </c>
    </row>
    <row r="468" spans="1:4" ht="12" customHeight="1">
      <c r="A468" s="130">
        <v>446</v>
      </c>
      <c r="B468" s="403" t="s">
        <v>951</v>
      </c>
      <c r="C468" s="367"/>
      <c r="D468" s="91">
        <v>830.1</v>
      </c>
    </row>
    <row r="469" spans="1:4" ht="12" customHeight="1">
      <c r="A469" s="130">
        <v>447</v>
      </c>
      <c r="B469" s="403" t="s">
        <v>953</v>
      </c>
      <c r="C469" s="367"/>
      <c r="D469" s="91">
        <v>833.8</v>
      </c>
    </row>
    <row r="470" spans="1:4" ht="12" customHeight="1">
      <c r="A470" s="130">
        <v>448</v>
      </c>
      <c r="B470" s="403" t="s">
        <v>955</v>
      </c>
      <c r="C470" s="367"/>
      <c r="D470" s="91">
        <v>49.1</v>
      </c>
    </row>
    <row r="471" spans="1:4" ht="12" customHeight="1">
      <c r="A471" s="130">
        <v>449</v>
      </c>
      <c r="B471" s="403" t="s">
        <v>957</v>
      </c>
      <c r="C471" s="367"/>
      <c r="D471" s="91">
        <v>50.6</v>
      </c>
    </row>
    <row r="472" spans="1:4" ht="12" customHeight="1">
      <c r="A472" s="130">
        <v>450</v>
      </c>
      <c r="B472" s="403" t="s">
        <v>959</v>
      </c>
      <c r="C472" s="367"/>
      <c r="D472" s="91">
        <v>165.28</v>
      </c>
    </row>
    <row r="473" spans="1:4" ht="12" customHeight="1">
      <c r="A473" s="130">
        <v>451</v>
      </c>
      <c r="B473" s="400" t="s">
        <v>961</v>
      </c>
      <c r="C473" s="240"/>
      <c r="D473" s="93">
        <v>91</v>
      </c>
    </row>
    <row r="474" spans="1:4" ht="12" customHeight="1">
      <c r="A474" s="130">
        <v>452</v>
      </c>
      <c r="B474" s="401" t="s">
        <v>962</v>
      </c>
      <c r="C474" s="238"/>
      <c r="D474" s="93">
        <v>116.6</v>
      </c>
    </row>
    <row r="475" spans="1:4" ht="12" customHeight="1">
      <c r="A475" s="130">
        <v>453</v>
      </c>
      <c r="B475" s="401" t="s">
        <v>964</v>
      </c>
      <c r="C475" s="238"/>
      <c r="D475" s="93">
        <v>101.06</v>
      </c>
    </row>
    <row r="476" spans="1:4" ht="12" customHeight="1">
      <c r="A476" s="130">
        <v>454</v>
      </c>
      <c r="B476" s="401" t="s">
        <v>966</v>
      </c>
      <c r="C476" s="238"/>
      <c r="D476" s="93">
        <v>64</v>
      </c>
    </row>
    <row r="477" spans="1:4" ht="12" customHeight="1">
      <c r="A477" s="130">
        <v>455</v>
      </c>
      <c r="B477" s="401" t="s">
        <v>967</v>
      </c>
      <c r="C477" s="238"/>
      <c r="D477" s="93">
        <v>56</v>
      </c>
    </row>
    <row r="478" spans="1:4" ht="12" customHeight="1">
      <c r="A478" s="130">
        <v>456</v>
      </c>
      <c r="B478" s="401" t="s">
        <v>968</v>
      </c>
      <c r="C478" s="238"/>
      <c r="D478" s="93">
        <v>96.95</v>
      </c>
    </row>
    <row r="479" spans="1:4" ht="12" customHeight="1">
      <c r="A479" s="130">
        <v>457</v>
      </c>
      <c r="B479" s="401" t="s">
        <v>970</v>
      </c>
      <c r="C479" s="238"/>
      <c r="D479" s="93">
        <v>119.5</v>
      </c>
    </row>
    <row r="480" spans="1:4" ht="12" customHeight="1">
      <c r="A480" s="130">
        <v>458</v>
      </c>
      <c r="B480" s="401" t="s">
        <v>972</v>
      </c>
      <c r="C480" s="238"/>
      <c r="D480" s="93">
        <v>99.2</v>
      </c>
    </row>
    <row r="481" spans="1:4" ht="12" customHeight="1">
      <c r="A481" s="130">
        <v>459</v>
      </c>
      <c r="B481" s="401" t="s">
        <v>974</v>
      </c>
      <c r="C481" s="238"/>
      <c r="D481" s="93">
        <v>86.3</v>
      </c>
    </row>
    <row r="482" spans="1:4" ht="12" customHeight="1">
      <c r="A482" s="130">
        <v>460</v>
      </c>
      <c r="B482" s="401" t="s">
        <v>976</v>
      </c>
      <c r="C482" s="238"/>
      <c r="D482" s="93">
        <v>933.2</v>
      </c>
    </row>
    <row r="483" spans="1:4" ht="12" customHeight="1">
      <c r="A483" s="130">
        <v>461</v>
      </c>
      <c r="B483" s="401" t="s">
        <v>978</v>
      </c>
      <c r="C483" s="238"/>
      <c r="D483" s="93">
        <v>135.8</v>
      </c>
    </row>
    <row r="484" spans="1:4" ht="12" customHeight="1">
      <c r="A484" s="130">
        <v>462</v>
      </c>
      <c r="B484" s="401" t="s">
        <v>979</v>
      </c>
      <c r="C484" s="238"/>
      <c r="D484" s="101">
        <v>97.2</v>
      </c>
    </row>
    <row r="485" spans="1:4" ht="12" customHeight="1">
      <c r="A485" s="130">
        <v>463</v>
      </c>
      <c r="B485" s="401" t="s">
        <v>981</v>
      </c>
      <c r="C485" s="238"/>
      <c r="D485" s="93">
        <v>221.5</v>
      </c>
    </row>
    <row r="486" spans="1:4" ht="12" customHeight="1">
      <c r="A486" s="130">
        <v>464</v>
      </c>
      <c r="B486" s="401" t="s">
        <v>982</v>
      </c>
      <c r="C486" s="238"/>
      <c r="D486" s="93">
        <v>90.9</v>
      </c>
    </row>
    <row r="487" spans="1:4" ht="12" customHeight="1">
      <c r="A487" s="130">
        <v>465</v>
      </c>
      <c r="B487" s="401" t="s">
        <v>984</v>
      </c>
      <c r="C487" s="238"/>
      <c r="D487" s="93">
        <v>147.6</v>
      </c>
    </row>
    <row r="488" spans="1:4" ht="12" customHeight="1">
      <c r="A488" s="130">
        <v>466</v>
      </c>
      <c r="B488" s="401" t="s">
        <v>986</v>
      </c>
      <c r="C488" s="238"/>
      <c r="D488" s="93">
        <v>186.5</v>
      </c>
    </row>
    <row r="489" spans="1:4" ht="12" customHeight="1">
      <c r="A489" s="130">
        <v>467</v>
      </c>
      <c r="B489" s="401" t="s">
        <v>988</v>
      </c>
      <c r="C489" s="238"/>
      <c r="D489" s="93">
        <v>92</v>
      </c>
    </row>
    <row r="490" spans="1:4" ht="12" customHeight="1">
      <c r="A490" s="130">
        <v>468</v>
      </c>
      <c r="B490" s="401" t="s">
        <v>989</v>
      </c>
      <c r="C490" s="238"/>
      <c r="D490" s="93">
        <v>55.7</v>
      </c>
    </row>
    <row r="491" spans="1:4" ht="12" customHeight="1">
      <c r="A491" s="130">
        <v>469</v>
      </c>
      <c r="B491" s="401" t="s">
        <v>991</v>
      </c>
      <c r="C491" s="238"/>
      <c r="D491" s="93">
        <v>111.3</v>
      </c>
    </row>
    <row r="492" spans="1:4" ht="12" customHeight="1">
      <c r="A492" s="130">
        <v>470</v>
      </c>
      <c r="B492" s="401" t="s">
        <v>993</v>
      </c>
      <c r="C492" s="238"/>
      <c r="D492" s="93">
        <v>135.2</v>
      </c>
    </row>
    <row r="493" spans="1:4" ht="12" customHeight="1">
      <c r="A493" s="130">
        <v>471</v>
      </c>
      <c r="B493" s="401" t="s">
        <v>995</v>
      </c>
      <c r="C493" s="238"/>
      <c r="D493" s="93">
        <v>103.6</v>
      </c>
    </row>
    <row r="494" spans="1:4" ht="12" customHeight="1">
      <c r="A494" s="130">
        <v>472</v>
      </c>
      <c r="B494" s="401" t="s">
        <v>997</v>
      </c>
      <c r="C494" s="238"/>
      <c r="D494" s="93">
        <v>139.29</v>
      </c>
    </row>
    <row r="495" spans="1:4" ht="12" customHeight="1">
      <c r="A495" s="130">
        <v>473</v>
      </c>
      <c r="B495" s="401" t="s">
        <v>999</v>
      </c>
      <c r="C495" s="238"/>
      <c r="D495" s="93">
        <v>124</v>
      </c>
    </row>
    <row r="496" spans="1:4" ht="12" customHeight="1">
      <c r="A496" s="130">
        <v>474</v>
      </c>
      <c r="B496" s="401" t="s">
        <v>1002</v>
      </c>
      <c r="C496" s="238"/>
      <c r="D496" s="93">
        <v>88</v>
      </c>
    </row>
    <row r="497" spans="1:4" ht="12" customHeight="1">
      <c r="A497" s="130">
        <v>475</v>
      </c>
      <c r="B497" s="401" t="s">
        <v>1004</v>
      </c>
      <c r="C497" s="238"/>
      <c r="D497" s="93">
        <v>1300.1</v>
      </c>
    </row>
    <row r="498" spans="1:4" ht="12" customHeight="1">
      <c r="A498" s="130">
        <v>476</v>
      </c>
      <c r="B498" s="401" t="s">
        <v>1006</v>
      </c>
      <c r="C498" s="238"/>
      <c r="D498" s="93">
        <v>1301.59</v>
      </c>
    </row>
    <row r="499" spans="1:4" ht="12" customHeight="1">
      <c r="A499" s="130">
        <v>477</v>
      </c>
      <c r="B499" s="401" t="s">
        <v>1008</v>
      </c>
      <c r="C499" s="238"/>
      <c r="D499" s="93">
        <v>1289.23</v>
      </c>
    </row>
    <row r="500" spans="1:4" ht="12" customHeight="1">
      <c r="A500" s="130">
        <v>478</v>
      </c>
      <c r="B500" s="401" t="s">
        <v>1011</v>
      </c>
      <c r="C500" s="238"/>
      <c r="D500" s="93">
        <v>1253.97</v>
      </c>
    </row>
    <row r="501" spans="1:4" ht="12" customHeight="1">
      <c r="A501" s="130">
        <v>479</v>
      </c>
      <c r="B501" s="401" t="s">
        <v>1013</v>
      </c>
      <c r="C501" s="238"/>
      <c r="D501" s="93">
        <v>1313.3</v>
      </c>
    </row>
    <row r="502" spans="1:4" ht="12" customHeight="1">
      <c r="A502" s="130">
        <v>480</v>
      </c>
      <c r="B502" s="401" t="s">
        <v>1015</v>
      </c>
      <c r="C502" s="238"/>
      <c r="D502" s="93">
        <v>1302.49</v>
      </c>
    </row>
    <row r="503" spans="1:4" ht="12" customHeight="1">
      <c r="A503" s="130">
        <v>481</v>
      </c>
      <c r="B503" s="401" t="s">
        <v>1017</v>
      </c>
      <c r="C503" s="238"/>
      <c r="D503" s="93">
        <v>1280.86</v>
      </c>
    </row>
    <row r="504" spans="1:4" ht="12" customHeight="1">
      <c r="A504" s="130">
        <v>482</v>
      </c>
      <c r="B504" s="401" t="s">
        <v>1019</v>
      </c>
      <c r="C504" s="238"/>
      <c r="D504" s="93">
        <v>1306.54</v>
      </c>
    </row>
    <row r="505" spans="1:4" ht="12" customHeight="1">
      <c r="A505" s="130">
        <v>483</v>
      </c>
      <c r="B505" s="401" t="s">
        <v>1021</v>
      </c>
      <c r="C505" s="238"/>
      <c r="D505" s="93">
        <v>542.6</v>
      </c>
    </row>
    <row r="506" spans="1:4" ht="12" customHeight="1">
      <c r="A506" s="130">
        <v>484</v>
      </c>
      <c r="B506" s="401" t="s">
        <v>1023</v>
      </c>
      <c r="C506" s="238"/>
      <c r="D506" s="93">
        <v>215.5</v>
      </c>
    </row>
    <row r="507" spans="1:4" ht="12" customHeight="1">
      <c r="A507" s="130">
        <v>485</v>
      </c>
      <c r="B507" s="401" t="s">
        <v>1025</v>
      </c>
      <c r="C507" s="238"/>
      <c r="D507" s="102">
        <v>544.5</v>
      </c>
    </row>
    <row r="508" spans="1:4" ht="12" customHeight="1">
      <c r="A508" s="130">
        <v>486</v>
      </c>
      <c r="B508" s="401" t="s">
        <v>1027</v>
      </c>
      <c r="C508" s="238"/>
      <c r="D508" s="101">
        <v>254.7</v>
      </c>
    </row>
    <row r="509" spans="1:4" ht="12" customHeight="1">
      <c r="A509" s="130">
        <v>487</v>
      </c>
      <c r="B509" s="402" t="s">
        <v>1029</v>
      </c>
      <c r="C509" s="244"/>
      <c r="D509" s="93">
        <v>133.9</v>
      </c>
    </row>
    <row r="510" spans="1:4" ht="12" customHeight="1" thickBot="1">
      <c r="A510" s="131">
        <v>488</v>
      </c>
      <c r="B510" s="414" t="s">
        <v>1030</v>
      </c>
      <c r="C510" s="415"/>
      <c r="D510" s="92">
        <v>116.7</v>
      </c>
    </row>
    <row r="511" spans="1:4" ht="16.5" customHeight="1" thickBot="1">
      <c r="A511" s="128"/>
      <c r="B511" s="416" t="s">
        <v>1269</v>
      </c>
      <c r="C511" s="420"/>
      <c r="D511" s="107">
        <f>SUM(D463:D510)</f>
        <v>20748.760000000002</v>
      </c>
    </row>
    <row r="512" spans="1:4" ht="12" customHeight="1" thickBot="1">
      <c r="A512" s="128"/>
      <c r="B512" s="410" t="s">
        <v>1034</v>
      </c>
      <c r="C512" s="410"/>
      <c r="D512" s="411"/>
    </row>
    <row r="513" spans="1:4" ht="12" customHeight="1">
      <c r="A513" s="132">
        <v>489</v>
      </c>
      <c r="B513" s="418" t="s">
        <v>1035</v>
      </c>
      <c r="C513" s="419"/>
      <c r="D513" s="100">
        <v>298.1</v>
      </c>
    </row>
    <row r="514" spans="1:4" ht="12" customHeight="1">
      <c r="A514" s="130">
        <v>490</v>
      </c>
      <c r="B514" s="403" t="s">
        <v>1037</v>
      </c>
      <c r="C514" s="367"/>
      <c r="D514" s="95">
        <v>314</v>
      </c>
    </row>
    <row r="515" spans="1:4" ht="12" customHeight="1">
      <c r="A515" s="130">
        <v>491</v>
      </c>
      <c r="B515" s="403" t="s">
        <v>1039</v>
      </c>
      <c r="C515" s="367"/>
      <c r="D515" s="95">
        <v>310.1</v>
      </c>
    </row>
    <row r="516" spans="1:4" ht="12" customHeight="1">
      <c r="A516" s="130">
        <v>492</v>
      </c>
      <c r="B516" s="403" t="s">
        <v>1041</v>
      </c>
      <c r="C516" s="367"/>
      <c r="D516" s="95">
        <v>64.3</v>
      </c>
    </row>
    <row r="517" spans="1:4" ht="12" customHeight="1">
      <c r="A517" s="130">
        <v>493</v>
      </c>
      <c r="B517" s="403" t="s">
        <v>1043</v>
      </c>
      <c r="C517" s="367"/>
      <c r="D517" s="95">
        <v>87.4</v>
      </c>
    </row>
    <row r="518" spans="1:4" ht="12" customHeight="1">
      <c r="A518" s="130">
        <v>494</v>
      </c>
      <c r="B518" s="403" t="s">
        <v>1045</v>
      </c>
      <c r="C518" s="367"/>
      <c r="D518" s="95">
        <v>278.5</v>
      </c>
    </row>
    <row r="519" spans="1:4" ht="12" customHeight="1">
      <c r="A519" s="130">
        <v>495</v>
      </c>
      <c r="B519" s="403" t="s">
        <v>1047</v>
      </c>
      <c r="C519" s="367"/>
      <c r="D519" s="95">
        <v>279.4</v>
      </c>
    </row>
    <row r="520" spans="1:4" ht="12" customHeight="1">
      <c r="A520" s="130">
        <v>496</v>
      </c>
      <c r="B520" s="403" t="s">
        <v>1049</v>
      </c>
      <c r="C520" s="367"/>
      <c r="D520" s="95">
        <v>95.4</v>
      </c>
    </row>
    <row r="521" spans="1:4" ht="12" customHeight="1">
      <c r="A521" s="130">
        <v>497</v>
      </c>
      <c r="B521" s="403" t="s">
        <v>1051</v>
      </c>
      <c r="C521" s="367"/>
      <c r="D521" s="95">
        <v>157.3</v>
      </c>
    </row>
    <row r="522" spans="1:4" ht="12" customHeight="1">
      <c r="A522" s="130">
        <v>498</v>
      </c>
      <c r="B522" s="403" t="s">
        <v>1053</v>
      </c>
      <c r="C522" s="367"/>
      <c r="D522" s="95">
        <v>833.4</v>
      </c>
    </row>
    <row r="523" spans="1:4" ht="12" customHeight="1">
      <c r="A523" s="130">
        <v>499</v>
      </c>
      <c r="B523" s="403" t="s">
        <v>1055</v>
      </c>
      <c r="C523" s="367"/>
      <c r="D523" s="95">
        <v>832</v>
      </c>
    </row>
    <row r="524" spans="1:4" ht="12" customHeight="1">
      <c r="A524" s="130">
        <v>500</v>
      </c>
      <c r="B524" s="403" t="s">
        <v>1057</v>
      </c>
      <c r="C524" s="367"/>
      <c r="D524" s="95">
        <v>1293.8</v>
      </c>
    </row>
    <row r="525" spans="1:4" ht="12" customHeight="1">
      <c r="A525" s="130">
        <v>501</v>
      </c>
      <c r="B525" s="403" t="s">
        <v>1059</v>
      </c>
      <c r="C525" s="367"/>
      <c r="D525" s="95">
        <v>1295.6</v>
      </c>
    </row>
    <row r="526" spans="1:4" ht="12" customHeight="1">
      <c r="A526" s="130">
        <v>502</v>
      </c>
      <c r="B526" s="403" t="s">
        <v>1061</v>
      </c>
      <c r="C526" s="367"/>
      <c r="D526" s="95">
        <v>1338.1</v>
      </c>
    </row>
    <row r="527" spans="1:4" ht="12" customHeight="1">
      <c r="A527" s="130">
        <v>503</v>
      </c>
      <c r="B527" s="403" t="s">
        <v>1063</v>
      </c>
      <c r="C527" s="367"/>
      <c r="D527" s="95">
        <v>135.9</v>
      </c>
    </row>
    <row r="528" spans="1:4" ht="12" customHeight="1">
      <c r="A528" s="130">
        <v>504</v>
      </c>
      <c r="B528" s="403" t="s">
        <v>1064</v>
      </c>
      <c r="C528" s="367"/>
      <c r="D528" s="95">
        <v>100.4</v>
      </c>
    </row>
    <row r="529" spans="1:4" ht="12" customHeight="1">
      <c r="A529" s="130">
        <v>505</v>
      </c>
      <c r="B529" s="403" t="s">
        <v>1066</v>
      </c>
      <c r="C529" s="367"/>
      <c r="D529" s="95">
        <v>101.3</v>
      </c>
    </row>
    <row r="530" spans="1:4" ht="12" customHeight="1">
      <c r="A530" s="130">
        <v>506</v>
      </c>
      <c r="B530" s="403" t="s">
        <v>1068</v>
      </c>
      <c r="C530" s="367"/>
      <c r="D530" s="95">
        <v>102.9</v>
      </c>
    </row>
    <row r="531" spans="1:4" ht="12" customHeight="1">
      <c r="A531" s="130">
        <v>507</v>
      </c>
      <c r="B531" s="403" t="s">
        <v>1070</v>
      </c>
      <c r="C531" s="367"/>
      <c r="D531" s="95">
        <v>278.1</v>
      </c>
    </row>
    <row r="532" spans="1:4" ht="12" customHeight="1">
      <c r="A532" s="130">
        <v>508</v>
      </c>
      <c r="B532" s="403" t="s">
        <v>1072</v>
      </c>
      <c r="C532" s="367"/>
      <c r="D532" s="95">
        <v>279.2</v>
      </c>
    </row>
    <row r="533" spans="1:4" ht="12" customHeight="1">
      <c r="A533" s="130">
        <v>509</v>
      </c>
      <c r="B533" s="403" t="s">
        <v>1074</v>
      </c>
      <c r="C533" s="209"/>
      <c r="D533" s="96">
        <v>183.5</v>
      </c>
    </row>
    <row r="534" spans="1:4" ht="12" customHeight="1">
      <c r="A534" s="130">
        <v>510</v>
      </c>
      <c r="B534" s="403" t="s">
        <v>1076</v>
      </c>
      <c r="C534" s="209"/>
      <c r="D534" s="97">
        <v>164.2</v>
      </c>
    </row>
    <row r="535" spans="1:4" ht="12" customHeight="1">
      <c r="A535" s="130">
        <v>511</v>
      </c>
      <c r="B535" s="403" t="s">
        <v>1078</v>
      </c>
      <c r="C535" s="209"/>
      <c r="D535" s="97">
        <v>179</v>
      </c>
    </row>
    <row r="536" spans="1:4" ht="12" customHeight="1">
      <c r="A536" s="130">
        <v>512</v>
      </c>
      <c r="B536" s="403" t="s">
        <v>1080</v>
      </c>
      <c r="C536" s="209"/>
      <c r="D536" s="97">
        <v>115.7</v>
      </c>
    </row>
    <row r="537" spans="1:4" ht="12" customHeight="1">
      <c r="A537" s="130">
        <v>513</v>
      </c>
      <c r="B537" s="403" t="s">
        <v>1082</v>
      </c>
      <c r="C537" s="209"/>
      <c r="D537" s="97">
        <v>835.1</v>
      </c>
    </row>
    <row r="538" spans="1:4" ht="12" customHeight="1">
      <c r="A538" s="130">
        <v>514</v>
      </c>
      <c r="B538" s="403" t="s">
        <v>1084</v>
      </c>
      <c r="C538" s="209"/>
      <c r="D538" s="97">
        <v>837.9</v>
      </c>
    </row>
    <row r="539" spans="1:4" ht="12" customHeight="1">
      <c r="A539" s="130">
        <v>515</v>
      </c>
      <c r="B539" s="403" t="s">
        <v>1086</v>
      </c>
      <c r="C539" s="209"/>
      <c r="D539" s="97">
        <v>471.5</v>
      </c>
    </row>
    <row r="540" spans="1:4" ht="12" customHeight="1">
      <c r="A540" s="130">
        <v>516</v>
      </c>
      <c r="B540" s="403" t="s">
        <v>1088</v>
      </c>
      <c r="C540" s="209"/>
      <c r="D540" s="97">
        <v>839.5</v>
      </c>
    </row>
    <row r="541" spans="1:4" ht="12" customHeight="1">
      <c r="A541" s="130">
        <v>517</v>
      </c>
      <c r="B541" s="403" t="s">
        <v>1090</v>
      </c>
      <c r="C541" s="209"/>
      <c r="D541" s="97">
        <v>836.6</v>
      </c>
    </row>
    <row r="542" spans="1:4" ht="12" customHeight="1">
      <c r="A542" s="130">
        <v>518</v>
      </c>
      <c r="B542" s="403" t="s">
        <v>1092</v>
      </c>
      <c r="C542" s="209"/>
      <c r="D542" s="97">
        <v>852.3</v>
      </c>
    </row>
    <row r="543" spans="1:4" ht="12" customHeight="1">
      <c r="A543" s="130">
        <v>519</v>
      </c>
      <c r="B543" s="403" t="s">
        <v>1094</v>
      </c>
      <c r="C543" s="209"/>
      <c r="D543" s="97">
        <v>870.4</v>
      </c>
    </row>
    <row r="544" spans="1:4" ht="12" customHeight="1">
      <c r="A544" s="130">
        <v>520</v>
      </c>
      <c r="B544" s="403" t="s">
        <v>1096</v>
      </c>
      <c r="C544" s="209"/>
      <c r="D544" s="97">
        <v>864.7</v>
      </c>
    </row>
    <row r="545" spans="1:4" ht="12" customHeight="1">
      <c r="A545" s="130">
        <v>521</v>
      </c>
      <c r="B545" s="403" t="s">
        <v>1097</v>
      </c>
      <c r="C545" s="209"/>
      <c r="D545" s="97">
        <v>831.3</v>
      </c>
    </row>
    <row r="546" spans="1:4" ht="12" customHeight="1">
      <c r="A546" s="130">
        <v>522</v>
      </c>
      <c r="B546" s="403" t="s">
        <v>1099</v>
      </c>
      <c r="C546" s="209"/>
      <c r="D546" s="97">
        <v>836.7</v>
      </c>
    </row>
    <row r="547" spans="1:4" ht="12" customHeight="1">
      <c r="A547" s="130">
        <v>523</v>
      </c>
      <c r="B547" s="403" t="s">
        <v>1100</v>
      </c>
      <c r="C547" s="209"/>
      <c r="D547" s="97">
        <v>836.5</v>
      </c>
    </row>
    <row r="548" spans="1:4" ht="12" customHeight="1">
      <c r="A548" s="130">
        <v>524</v>
      </c>
      <c r="B548" s="403" t="s">
        <v>1102</v>
      </c>
      <c r="C548" s="209"/>
      <c r="D548" s="97">
        <v>1290.6</v>
      </c>
    </row>
    <row r="549" spans="1:4" ht="12" customHeight="1">
      <c r="A549" s="130">
        <v>525</v>
      </c>
      <c r="B549" s="403" t="s">
        <v>1104</v>
      </c>
      <c r="C549" s="209"/>
      <c r="D549" s="97">
        <v>2465.9</v>
      </c>
    </row>
    <row r="550" spans="1:4" ht="12" customHeight="1">
      <c r="A550" s="130">
        <v>526</v>
      </c>
      <c r="B550" s="403" t="s">
        <v>1108</v>
      </c>
      <c r="C550" s="209"/>
      <c r="D550" s="97">
        <v>3462.5</v>
      </c>
    </row>
    <row r="551" spans="1:4" ht="12" customHeight="1">
      <c r="A551" s="130">
        <v>527</v>
      </c>
      <c r="B551" s="403" t="s">
        <v>1111</v>
      </c>
      <c r="C551" s="209"/>
      <c r="D551" s="97">
        <v>3484.6</v>
      </c>
    </row>
    <row r="552" spans="1:4" ht="12" customHeight="1">
      <c r="A552" s="130">
        <v>528</v>
      </c>
      <c r="B552" s="403" t="s">
        <v>1114</v>
      </c>
      <c r="C552" s="209"/>
      <c r="D552" s="97">
        <v>3539.9</v>
      </c>
    </row>
    <row r="553" spans="1:4" ht="12" customHeight="1">
      <c r="A553" s="130">
        <v>529</v>
      </c>
      <c r="B553" s="403" t="s">
        <v>1118</v>
      </c>
      <c r="C553" s="209"/>
      <c r="D553" s="97">
        <v>3562.3</v>
      </c>
    </row>
    <row r="554" spans="1:4" ht="12" customHeight="1">
      <c r="A554" s="130">
        <v>530</v>
      </c>
      <c r="B554" s="403" t="s">
        <v>1121</v>
      </c>
      <c r="C554" s="209"/>
      <c r="D554" s="97">
        <v>4000.7</v>
      </c>
    </row>
    <row r="555" spans="1:4" ht="12" customHeight="1">
      <c r="A555" s="130">
        <v>531</v>
      </c>
      <c r="B555" s="403" t="s">
        <v>1124</v>
      </c>
      <c r="C555" s="209"/>
      <c r="D555" s="97">
        <v>473.5</v>
      </c>
    </row>
    <row r="556" spans="1:4" ht="12" customHeight="1">
      <c r="A556" s="130">
        <v>532</v>
      </c>
      <c r="B556" s="403" t="s">
        <v>1126</v>
      </c>
      <c r="C556" s="209"/>
      <c r="D556" s="97">
        <v>809.4</v>
      </c>
    </row>
    <row r="557" spans="1:4" ht="12" customHeight="1">
      <c r="A557" s="130">
        <v>533</v>
      </c>
      <c r="B557" s="403" t="s">
        <v>1128</v>
      </c>
      <c r="C557" s="209"/>
      <c r="D557" s="97">
        <v>643.6</v>
      </c>
    </row>
    <row r="558" spans="1:4" ht="12" customHeight="1">
      <c r="A558" s="130">
        <v>534</v>
      </c>
      <c r="B558" s="403" t="s">
        <v>1130</v>
      </c>
      <c r="C558" s="367"/>
      <c r="D558" s="100">
        <v>1280.2</v>
      </c>
    </row>
    <row r="559" spans="1:4" ht="12" customHeight="1" thickBot="1">
      <c r="A559" s="131">
        <v>535</v>
      </c>
      <c r="B559" s="414" t="s">
        <v>1132</v>
      </c>
      <c r="C559" s="415"/>
      <c r="D559" s="108">
        <v>1239.1</v>
      </c>
    </row>
    <row r="560" spans="1:4" ht="15.75" customHeight="1" thickBot="1">
      <c r="A560" s="128"/>
      <c r="B560" s="416" t="s">
        <v>1269</v>
      </c>
      <c r="C560" s="420"/>
      <c r="D560" s="110">
        <f>SUM(D513:D559)</f>
        <v>44282.399999999994</v>
      </c>
    </row>
    <row r="561" spans="1:4" ht="12" customHeight="1" thickBot="1">
      <c r="A561" s="128"/>
      <c r="B561" s="410" t="s">
        <v>1137</v>
      </c>
      <c r="C561" s="410"/>
      <c r="D561" s="411"/>
    </row>
    <row r="562" spans="1:4" ht="12" customHeight="1">
      <c r="A562" s="132">
        <v>536</v>
      </c>
      <c r="B562" s="418" t="s">
        <v>1138</v>
      </c>
      <c r="C562" s="419"/>
      <c r="D562" s="109">
        <v>921.8</v>
      </c>
    </row>
    <row r="563" spans="1:4" ht="12" customHeight="1">
      <c r="A563" s="130">
        <v>537</v>
      </c>
      <c r="B563" s="403" t="s">
        <v>1140</v>
      </c>
      <c r="C563" s="367"/>
      <c r="D563" s="91">
        <v>1143.5</v>
      </c>
    </row>
    <row r="564" spans="1:4" ht="12" customHeight="1">
      <c r="A564" s="130"/>
      <c r="B564" s="404" t="s">
        <v>1269</v>
      </c>
      <c r="C564" s="367"/>
      <c r="D564" s="94">
        <f>SUM(D562:D563)</f>
        <v>2065.3</v>
      </c>
    </row>
    <row r="565" spans="1:4" ht="12" customHeight="1">
      <c r="A565" s="130"/>
      <c r="B565" s="79" t="s">
        <v>1142</v>
      </c>
      <c r="C565" s="79"/>
      <c r="D565" s="405"/>
    </row>
    <row r="566" spans="1:4" ht="12" customHeight="1">
      <c r="A566" s="130">
        <v>538</v>
      </c>
      <c r="B566" s="403" t="s">
        <v>1143</v>
      </c>
      <c r="C566" s="367"/>
      <c r="D566" s="88">
        <v>115.4</v>
      </c>
    </row>
    <row r="567" spans="1:4" ht="12" customHeight="1">
      <c r="A567" s="130">
        <v>539</v>
      </c>
      <c r="B567" s="403" t="s">
        <v>1145</v>
      </c>
      <c r="C567" s="367"/>
      <c r="D567" s="88">
        <v>219.9</v>
      </c>
    </row>
    <row r="568" spans="1:4" ht="12" customHeight="1">
      <c r="A568" s="130">
        <v>540</v>
      </c>
      <c r="B568" s="403" t="s">
        <v>1147</v>
      </c>
      <c r="C568" s="367"/>
      <c r="D568" s="88">
        <v>488.5</v>
      </c>
    </row>
    <row r="569" spans="1:4" ht="12" customHeight="1">
      <c r="A569" s="130">
        <v>541</v>
      </c>
      <c r="B569" s="403" t="s">
        <v>1149</v>
      </c>
      <c r="C569" s="367"/>
      <c r="D569" s="88">
        <v>204.7</v>
      </c>
    </row>
    <row r="570" spans="1:4" ht="12" customHeight="1">
      <c r="A570" s="130">
        <v>542</v>
      </c>
      <c r="B570" s="403" t="s">
        <v>1151</v>
      </c>
      <c r="C570" s="367"/>
      <c r="D570" s="88">
        <v>534.3</v>
      </c>
    </row>
    <row r="571" spans="1:4" ht="12" customHeight="1">
      <c r="A571" s="130">
        <v>543</v>
      </c>
      <c r="B571" s="403" t="s">
        <v>1153</v>
      </c>
      <c r="C571" s="367"/>
      <c r="D571" s="88">
        <v>789</v>
      </c>
    </row>
    <row r="572" spans="1:4" ht="12" customHeight="1">
      <c r="A572" s="130">
        <v>544</v>
      </c>
      <c r="B572" s="403" t="s">
        <v>1155</v>
      </c>
      <c r="C572" s="367"/>
      <c r="D572" s="88">
        <v>528.4</v>
      </c>
    </row>
    <row r="573" spans="1:4" ht="12" customHeight="1">
      <c r="A573" s="130">
        <v>545</v>
      </c>
      <c r="B573" s="403" t="s">
        <v>1157</v>
      </c>
      <c r="C573" s="367"/>
      <c r="D573" s="88">
        <v>184.7</v>
      </c>
    </row>
    <row r="574" spans="1:4" ht="12" customHeight="1">
      <c r="A574" s="130">
        <v>546</v>
      </c>
      <c r="B574" s="403" t="s">
        <v>1159</v>
      </c>
      <c r="C574" s="367"/>
      <c r="D574" s="88">
        <v>255.8</v>
      </c>
    </row>
    <row r="575" spans="1:4" ht="12" customHeight="1">
      <c r="A575" s="130">
        <v>547</v>
      </c>
      <c r="B575" s="403" t="s">
        <v>1161</v>
      </c>
      <c r="C575" s="367"/>
      <c r="D575" s="88">
        <v>96.5</v>
      </c>
    </row>
    <row r="576" spans="1:4" ht="12" customHeight="1">
      <c r="A576" s="130">
        <v>548</v>
      </c>
      <c r="B576" s="403" t="s">
        <v>1163</v>
      </c>
      <c r="C576" s="367"/>
      <c r="D576" s="88">
        <v>109</v>
      </c>
    </row>
    <row r="577" spans="1:4" ht="12" customHeight="1">
      <c r="A577" s="130">
        <v>549</v>
      </c>
      <c r="B577" s="403" t="s">
        <v>1165</v>
      </c>
      <c r="C577" s="367"/>
      <c r="D577" s="88">
        <v>176.8</v>
      </c>
    </row>
    <row r="578" spans="1:4" ht="12" customHeight="1">
      <c r="A578" s="130">
        <v>550</v>
      </c>
      <c r="B578" s="403" t="s">
        <v>1167</v>
      </c>
      <c r="C578" s="367"/>
      <c r="D578" s="88">
        <v>108</v>
      </c>
    </row>
    <row r="579" spans="1:4" ht="12" customHeight="1">
      <c r="A579" s="130">
        <v>551</v>
      </c>
      <c r="B579" s="403" t="s">
        <v>1169</v>
      </c>
      <c r="C579" s="367"/>
      <c r="D579" s="88">
        <v>267.3</v>
      </c>
    </row>
    <row r="580" spans="1:4" ht="12" customHeight="1">
      <c r="A580" s="130">
        <v>552</v>
      </c>
      <c r="B580" s="403" t="s">
        <v>1171</v>
      </c>
      <c r="C580" s="367"/>
      <c r="D580" s="88">
        <v>270</v>
      </c>
    </row>
    <row r="581" spans="1:4" ht="12" customHeight="1">
      <c r="A581" s="130">
        <v>553</v>
      </c>
      <c r="B581" s="403" t="s">
        <v>1173</v>
      </c>
      <c r="C581" s="367"/>
      <c r="D581" s="88">
        <v>106</v>
      </c>
    </row>
    <row r="582" spans="1:4" ht="12" customHeight="1">
      <c r="A582" s="130">
        <v>554</v>
      </c>
      <c r="B582" s="403" t="s">
        <v>1175</v>
      </c>
      <c r="C582" s="367"/>
      <c r="D582" s="88">
        <v>144</v>
      </c>
    </row>
    <row r="583" spans="1:4" ht="12" customHeight="1">
      <c r="A583" s="130">
        <v>555</v>
      </c>
      <c r="B583" s="403" t="s">
        <v>1177</v>
      </c>
      <c r="C583" s="367"/>
      <c r="D583" s="88">
        <v>855.2</v>
      </c>
    </row>
    <row r="584" spans="1:4" ht="12" customHeight="1">
      <c r="A584" s="130">
        <v>556</v>
      </c>
      <c r="B584" s="403" t="s">
        <v>1179</v>
      </c>
      <c r="C584" s="367"/>
      <c r="D584" s="88">
        <v>120.2</v>
      </c>
    </row>
    <row r="585" spans="1:4" ht="12" customHeight="1">
      <c r="A585" s="130">
        <v>557</v>
      </c>
      <c r="B585" s="403" t="s">
        <v>1181</v>
      </c>
      <c r="C585" s="367"/>
      <c r="D585" s="88">
        <v>121.1</v>
      </c>
    </row>
    <row r="586" spans="1:4" ht="12" customHeight="1">
      <c r="A586" s="130">
        <v>558</v>
      </c>
      <c r="B586" s="403" t="s">
        <v>1183</v>
      </c>
      <c r="C586" s="367"/>
      <c r="D586" s="88">
        <v>129</v>
      </c>
    </row>
    <row r="587" spans="1:4" ht="12" customHeight="1">
      <c r="A587" s="130">
        <v>559</v>
      </c>
      <c r="B587" s="403" t="s">
        <v>1184</v>
      </c>
      <c r="C587" s="367"/>
      <c r="D587" s="88">
        <v>79.7</v>
      </c>
    </row>
    <row r="588" spans="1:4" ht="12" customHeight="1">
      <c r="A588" s="130">
        <v>560</v>
      </c>
      <c r="B588" s="403" t="s">
        <v>1186</v>
      </c>
      <c r="C588" s="367"/>
      <c r="D588" s="88">
        <v>308</v>
      </c>
    </row>
    <row r="589" spans="1:4" ht="12" customHeight="1">
      <c r="A589" s="130">
        <v>561</v>
      </c>
      <c r="B589" s="403" t="s">
        <v>1188</v>
      </c>
      <c r="C589" s="367"/>
      <c r="D589" s="88">
        <v>95.8</v>
      </c>
    </row>
    <row r="590" spans="1:4" ht="12" customHeight="1">
      <c r="A590" s="130">
        <v>562</v>
      </c>
      <c r="B590" s="403" t="s">
        <v>1190</v>
      </c>
      <c r="C590" s="367"/>
      <c r="D590" s="88">
        <v>256.1</v>
      </c>
    </row>
    <row r="591" spans="1:4" ht="12" customHeight="1">
      <c r="A591" s="130">
        <v>563</v>
      </c>
      <c r="B591" s="403" t="s">
        <v>1192</v>
      </c>
      <c r="C591" s="367"/>
      <c r="D591" s="88">
        <v>241.7</v>
      </c>
    </row>
    <row r="592" spans="1:4" ht="12" customHeight="1">
      <c r="A592" s="130">
        <v>564</v>
      </c>
      <c r="B592" s="403" t="s">
        <v>1194</v>
      </c>
      <c r="C592" s="367"/>
      <c r="D592" s="88">
        <v>133.3</v>
      </c>
    </row>
    <row r="593" spans="1:4" ht="12" customHeight="1">
      <c r="A593" s="130">
        <v>565</v>
      </c>
      <c r="B593" s="403" t="s">
        <v>1195</v>
      </c>
      <c r="C593" s="367"/>
      <c r="D593" s="88">
        <v>134</v>
      </c>
    </row>
    <row r="594" spans="1:4" ht="12" customHeight="1">
      <c r="A594" s="130">
        <v>566</v>
      </c>
      <c r="B594" s="403" t="s">
        <v>1197</v>
      </c>
      <c r="C594" s="367"/>
      <c r="D594" s="88">
        <v>134.9</v>
      </c>
    </row>
    <row r="595" spans="1:4" ht="12" customHeight="1">
      <c r="A595" s="130">
        <v>567</v>
      </c>
      <c r="B595" s="403" t="s">
        <v>1198</v>
      </c>
      <c r="C595" s="367"/>
      <c r="D595" s="88">
        <v>972.44</v>
      </c>
    </row>
    <row r="596" spans="1:4" ht="12" customHeight="1">
      <c r="A596" s="130">
        <v>568</v>
      </c>
      <c r="B596" s="403" t="s">
        <v>1200</v>
      </c>
      <c r="C596" s="367"/>
      <c r="D596" s="88">
        <v>262.8</v>
      </c>
    </row>
    <row r="597" spans="1:4" ht="12" customHeight="1">
      <c r="A597" s="130">
        <v>569</v>
      </c>
      <c r="B597" s="403" t="s">
        <v>1202</v>
      </c>
      <c r="C597" s="367"/>
      <c r="D597" s="88">
        <v>145.8</v>
      </c>
    </row>
    <row r="598" spans="1:4" ht="12" customHeight="1">
      <c r="A598" s="130">
        <v>570</v>
      </c>
      <c r="B598" s="403" t="s">
        <v>1204</v>
      </c>
      <c r="C598" s="367"/>
      <c r="D598" s="88">
        <v>456</v>
      </c>
    </row>
    <row r="599" spans="1:4" ht="12" customHeight="1">
      <c r="A599" s="130">
        <v>571</v>
      </c>
      <c r="B599" s="403" t="s">
        <v>1206</v>
      </c>
      <c r="C599" s="367"/>
      <c r="D599" s="88">
        <v>166.3</v>
      </c>
    </row>
    <row r="600" spans="1:4" ht="12" customHeight="1">
      <c r="A600" s="130">
        <v>572</v>
      </c>
      <c r="B600" s="403" t="s">
        <v>1208</v>
      </c>
      <c r="C600" s="367"/>
      <c r="D600" s="88">
        <v>362.3</v>
      </c>
    </row>
    <row r="601" spans="1:6" ht="13.5" customHeight="1" thickBot="1">
      <c r="A601" s="133">
        <v>573</v>
      </c>
      <c r="B601" s="414" t="s">
        <v>1210</v>
      </c>
      <c r="C601" s="415"/>
      <c r="D601" s="104">
        <v>98.3</v>
      </c>
      <c r="E601" s="1">
        <v>582</v>
      </c>
      <c r="F601" s="1">
        <v>595</v>
      </c>
    </row>
    <row r="602" spans="1:4" ht="12" customHeight="1" thickBot="1">
      <c r="A602" s="128"/>
      <c r="B602" s="416" t="s">
        <v>1269</v>
      </c>
      <c r="C602" s="420"/>
      <c r="D602" s="112">
        <f>SUM(D566:D601)</f>
        <v>9671.239999999998</v>
      </c>
    </row>
    <row r="603" spans="1:8" ht="12" customHeight="1" thickBot="1">
      <c r="A603" s="134"/>
      <c r="B603" s="436" t="s">
        <v>1215</v>
      </c>
      <c r="C603" s="437"/>
      <c r="D603" s="111">
        <f>D46+D73+D186+D243+D309+D348+D372+D399+D461+D511+D560+D564+D602</f>
        <v>360917.13999999996</v>
      </c>
      <c r="H603" s="113"/>
    </row>
    <row r="605" spans="2:4" ht="12" customHeight="1">
      <c r="B605" s="82"/>
      <c r="C605" s="82"/>
      <c r="D605" s="82"/>
    </row>
    <row r="606" spans="3:7" ht="12" customHeight="1" thickBot="1">
      <c r="C606" s="17"/>
      <c r="D606" s="17"/>
      <c r="G606" s="113"/>
    </row>
    <row r="607" spans="1:4" ht="16.5" customHeight="1">
      <c r="A607" s="427" t="s">
        <v>1766</v>
      </c>
      <c r="B607" s="428"/>
      <c r="C607" s="116"/>
      <c r="D607" s="433" t="s">
        <v>1769</v>
      </c>
    </row>
    <row r="608" spans="1:4" ht="18" customHeight="1">
      <c r="A608" s="429" t="s">
        <v>1767</v>
      </c>
      <c r="B608" s="430"/>
      <c r="C608" s="115"/>
      <c r="D608" s="434"/>
    </row>
    <row r="609" spans="1:4" ht="18" customHeight="1" thickBot="1">
      <c r="A609" s="431" t="s">
        <v>1768</v>
      </c>
      <c r="B609" s="432"/>
      <c r="C609" s="117" t="s">
        <v>191</v>
      </c>
      <c r="D609" s="435"/>
    </row>
    <row r="610" spans="3:4" ht="12" customHeight="1">
      <c r="C610" s="17"/>
      <c r="D610" s="17"/>
    </row>
    <row r="613" spans="2:4" ht="12" customHeight="1">
      <c r="B613" s="148"/>
      <c r="C613" s="149"/>
      <c r="D613" s="149"/>
    </row>
  </sheetData>
  <sheetProtection/>
  <mergeCells count="609">
    <mergeCell ref="B12:C12"/>
    <mergeCell ref="B13:C13"/>
    <mergeCell ref="B2:D2"/>
    <mergeCell ref="B3:C3"/>
    <mergeCell ref="B4:D4"/>
    <mergeCell ref="B5:C5"/>
    <mergeCell ref="B6:C6"/>
    <mergeCell ref="B7:C7"/>
    <mergeCell ref="B8:C8"/>
    <mergeCell ref="B9:C9"/>
    <mergeCell ref="B10:C10"/>
    <mergeCell ref="B11:C11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D47"/>
    <mergeCell ref="B60:C60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72:C72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4:C84"/>
    <mergeCell ref="B85:C85"/>
    <mergeCell ref="B74:D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96:C96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2:C192"/>
    <mergeCell ref="B193:C193"/>
    <mergeCell ref="B182:C182"/>
    <mergeCell ref="B183:C183"/>
    <mergeCell ref="B184:C184"/>
    <mergeCell ref="B185:C185"/>
    <mergeCell ref="B186:C186"/>
    <mergeCell ref="B187:D187"/>
    <mergeCell ref="B188:C188"/>
    <mergeCell ref="B189:C189"/>
    <mergeCell ref="B190:C190"/>
    <mergeCell ref="B191:C191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52:C252"/>
    <mergeCell ref="B253:C253"/>
    <mergeCell ref="B242:C242"/>
    <mergeCell ref="B243:C243"/>
    <mergeCell ref="B244:D244"/>
    <mergeCell ref="B245:C245"/>
    <mergeCell ref="B246:C246"/>
    <mergeCell ref="B247:C247"/>
    <mergeCell ref="B248:C248"/>
    <mergeCell ref="B249:C249"/>
    <mergeCell ref="B250:C250"/>
    <mergeCell ref="B251:C251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D310"/>
    <mergeCell ref="B311:C31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48:C348"/>
    <mergeCell ref="B349:D349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2:C372"/>
    <mergeCell ref="B373:D373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08:C408"/>
    <mergeCell ref="B409:C409"/>
    <mergeCell ref="B398:C398"/>
    <mergeCell ref="B399:C399"/>
    <mergeCell ref="B400:D400"/>
    <mergeCell ref="B401:C401"/>
    <mergeCell ref="B402:C402"/>
    <mergeCell ref="B403:C403"/>
    <mergeCell ref="B404:C404"/>
    <mergeCell ref="B405:C405"/>
    <mergeCell ref="B406:C406"/>
    <mergeCell ref="B407:C407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56:C456"/>
    <mergeCell ref="B457:C457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68:C468"/>
    <mergeCell ref="B469:C469"/>
    <mergeCell ref="B458:C458"/>
    <mergeCell ref="B459:C459"/>
    <mergeCell ref="B460:C460"/>
    <mergeCell ref="B461:C461"/>
    <mergeCell ref="B462:D462"/>
    <mergeCell ref="B463:C463"/>
    <mergeCell ref="B464:C464"/>
    <mergeCell ref="B465:C465"/>
    <mergeCell ref="B466:C466"/>
    <mergeCell ref="B467:C467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16:C516"/>
    <mergeCell ref="B517:C517"/>
    <mergeCell ref="B506:C506"/>
    <mergeCell ref="B507:C507"/>
    <mergeCell ref="B508:C508"/>
    <mergeCell ref="B509:C509"/>
    <mergeCell ref="B510:C510"/>
    <mergeCell ref="B511:C511"/>
    <mergeCell ref="B512:D512"/>
    <mergeCell ref="B513:C513"/>
    <mergeCell ref="B514:C514"/>
    <mergeCell ref="B515:C515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64:C564"/>
    <mergeCell ref="B565:D565"/>
    <mergeCell ref="B554:C554"/>
    <mergeCell ref="B555:C555"/>
    <mergeCell ref="B556:C556"/>
    <mergeCell ref="B557:C557"/>
    <mergeCell ref="B558:C558"/>
    <mergeCell ref="B559:C559"/>
    <mergeCell ref="B560:C560"/>
    <mergeCell ref="B561:D561"/>
    <mergeCell ref="B562:C562"/>
    <mergeCell ref="B563:C563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603:C603"/>
    <mergeCell ref="B592:C592"/>
    <mergeCell ref="B593:C593"/>
    <mergeCell ref="B594:C594"/>
    <mergeCell ref="B595:C595"/>
    <mergeCell ref="B596:C596"/>
    <mergeCell ref="B613:D613"/>
    <mergeCell ref="A607:B607"/>
    <mergeCell ref="A608:B608"/>
    <mergeCell ref="A609:B609"/>
    <mergeCell ref="D607:D609"/>
    <mergeCell ref="B600:C600"/>
    <mergeCell ref="B597:C597"/>
    <mergeCell ref="C1:D1"/>
    <mergeCell ref="B605:D605"/>
    <mergeCell ref="B598:C598"/>
    <mergeCell ref="B599:C599"/>
    <mergeCell ref="B590:C590"/>
    <mergeCell ref="B591:C591"/>
    <mergeCell ref="B601:C601"/>
    <mergeCell ref="B602:C602"/>
  </mergeCells>
  <printOptions/>
  <pageMargins left="0.8267716535433072" right="0.3937007874015748" top="0.2362204724409449" bottom="0.2362204724409449" header="0.31496062992125984" footer="0.31496062992125984"/>
  <pageSetup horizontalDpi="600" verticalDpi="600" orientation="portrait" paperSize="9" scale="95" r:id="rId1"/>
  <rowBreaks count="9" manualBreakCount="9">
    <brk id="67" max="3" man="1"/>
    <brk id="140" max="3" man="1"/>
    <brk id="209" max="3" man="1"/>
    <brk id="278" max="3" man="1"/>
    <brk id="345" max="3" man="1"/>
    <brk id="416" max="3" man="1"/>
    <brk id="489" max="3" man="1"/>
    <brk id="560" max="3" man="1"/>
    <brk id="6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26"/>
  <sheetViews>
    <sheetView zoomScalePageLayoutView="0" workbookViewId="0" topLeftCell="A1">
      <selection activeCell="D621" sqref="D621"/>
    </sheetView>
  </sheetViews>
  <sheetFormatPr defaultColWidth="9.140625" defaultRowHeight="15"/>
  <cols>
    <col min="1" max="1" width="3.8515625" style="120" customWidth="1"/>
    <col min="2" max="2" width="12.00390625" style="1" customWidth="1"/>
    <col min="3" max="3" width="15.57421875" style="1" customWidth="1"/>
    <col min="4" max="4" width="11.00390625" style="1" customWidth="1"/>
    <col min="5" max="5" width="10.8515625" style="1" customWidth="1"/>
    <col min="6" max="6" width="12.8515625" style="1" customWidth="1"/>
    <col min="7" max="7" width="12.421875" style="1" customWidth="1"/>
    <col min="8" max="8" width="15.57421875" style="18" customWidth="1"/>
    <col min="9" max="9" width="22.140625" style="18" customWidth="1"/>
    <col min="10" max="10" width="10.57421875" style="18" customWidth="1"/>
    <col min="11" max="11" width="6.28125" style="1" customWidth="1"/>
    <col min="12" max="12" width="6.7109375" style="1" customWidth="1"/>
    <col min="13" max="16384" width="9.140625" style="1" customWidth="1"/>
  </cols>
  <sheetData>
    <row r="1" ht="12" customHeight="1">
      <c r="A1" s="118"/>
    </row>
    <row r="2" spans="1:11" ht="30" customHeight="1">
      <c r="A2" s="119"/>
      <c r="B2" s="142" t="s">
        <v>1763</v>
      </c>
      <c r="C2" s="143"/>
      <c r="D2" s="143"/>
      <c r="E2" s="143"/>
      <c r="F2" s="143"/>
      <c r="G2" s="143"/>
      <c r="H2" s="143"/>
      <c r="I2" s="143"/>
      <c r="J2" s="143"/>
      <c r="K2" s="25"/>
    </row>
    <row r="3" spans="2:11" ht="18.75" customHeight="1" thickBot="1">
      <c r="B3" s="382" t="s">
        <v>46</v>
      </c>
      <c r="C3" s="383"/>
      <c r="D3" s="383"/>
      <c r="E3" s="383"/>
      <c r="F3" s="383"/>
      <c r="G3" s="383"/>
      <c r="H3" s="383"/>
      <c r="I3" s="383"/>
      <c r="J3" s="383"/>
      <c r="K3" s="383"/>
    </row>
    <row r="4" spans="1:10" ht="93.75" customHeight="1" thickBot="1">
      <c r="A4" s="191" t="s">
        <v>1762</v>
      </c>
      <c r="B4" s="408" t="s">
        <v>1765</v>
      </c>
      <c r="C4" s="409"/>
      <c r="D4" s="193" t="s">
        <v>1754</v>
      </c>
      <c r="E4" s="194" t="s">
        <v>25</v>
      </c>
      <c r="F4" s="192" t="s">
        <v>1753</v>
      </c>
      <c r="G4" s="194" t="s">
        <v>26</v>
      </c>
      <c r="H4" s="195" t="s">
        <v>1755</v>
      </c>
      <c r="I4" s="195" t="s">
        <v>1757</v>
      </c>
      <c r="J4" s="196" t="s">
        <v>1222</v>
      </c>
    </row>
    <row r="5" spans="1:10" ht="13.5" customHeight="1">
      <c r="A5" s="190"/>
      <c r="B5" s="79" t="s">
        <v>51</v>
      </c>
      <c r="C5" s="79"/>
      <c r="D5" s="79"/>
      <c r="E5" s="79"/>
      <c r="F5" s="79"/>
      <c r="G5" s="79"/>
      <c r="H5" s="79"/>
      <c r="I5" s="79"/>
      <c r="J5" s="405"/>
    </row>
    <row r="6" spans="1:10" ht="12" customHeight="1">
      <c r="A6" s="122">
        <v>1</v>
      </c>
      <c r="B6" s="400" t="s">
        <v>52</v>
      </c>
      <c r="C6" s="390"/>
      <c r="D6" s="58">
        <v>4</v>
      </c>
      <c r="E6" s="185">
        <v>4</v>
      </c>
      <c r="F6" s="40">
        <v>217.9</v>
      </c>
      <c r="G6" s="185">
        <v>5</v>
      </c>
      <c r="H6" s="64" t="s">
        <v>1219</v>
      </c>
      <c r="I6" s="33"/>
      <c r="J6" s="123">
        <v>40299</v>
      </c>
    </row>
    <row r="7" spans="1:10" ht="12" customHeight="1">
      <c r="A7" s="122">
        <v>2</v>
      </c>
      <c r="B7" s="401" t="s">
        <v>54</v>
      </c>
      <c r="C7" s="377"/>
      <c r="D7" s="56">
        <v>2</v>
      </c>
      <c r="E7" s="185">
        <v>2</v>
      </c>
      <c r="F7" s="40">
        <v>80.6</v>
      </c>
      <c r="G7" s="185">
        <v>1</v>
      </c>
      <c r="H7" s="64" t="s">
        <v>1220</v>
      </c>
      <c r="I7" s="33"/>
      <c r="J7" s="123">
        <v>40299</v>
      </c>
    </row>
    <row r="8" spans="1:10" ht="12" customHeight="1">
      <c r="A8" s="122">
        <v>3</v>
      </c>
      <c r="B8" s="401" t="s">
        <v>57</v>
      </c>
      <c r="C8" s="377"/>
      <c r="D8" s="56">
        <v>12</v>
      </c>
      <c r="E8" s="185">
        <v>12</v>
      </c>
      <c r="F8" s="40">
        <v>460.2</v>
      </c>
      <c r="G8" s="185">
        <v>19</v>
      </c>
      <c r="H8" s="64" t="s">
        <v>1221</v>
      </c>
      <c r="I8" s="33"/>
      <c r="J8" s="123">
        <v>40299</v>
      </c>
    </row>
    <row r="9" spans="1:10" ht="12" customHeight="1">
      <c r="A9" s="122">
        <v>4</v>
      </c>
      <c r="B9" s="401" t="s">
        <v>60</v>
      </c>
      <c r="C9" s="377"/>
      <c r="D9" s="56">
        <v>1</v>
      </c>
      <c r="E9" s="185">
        <v>1</v>
      </c>
      <c r="F9" s="40">
        <v>40.2</v>
      </c>
      <c r="G9" s="185">
        <v>3</v>
      </c>
      <c r="H9" s="64" t="s">
        <v>1225</v>
      </c>
      <c r="I9" s="33"/>
      <c r="J9" s="123">
        <v>40299</v>
      </c>
    </row>
    <row r="10" spans="1:10" ht="12" customHeight="1">
      <c r="A10" s="122">
        <v>5</v>
      </c>
      <c r="B10" s="401" t="s">
        <v>61</v>
      </c>
      <c r="C10" s="377"/>
      <c r="D10" s="56">
        <v>3</v>
      </c>
      <c r="E10" s="185">
        <v>3</v>
      </c>
      <c r="F10" s="40">
        <v>111.8</v>
      </c>
      <c r="G10" s="185">
        <v>11</v>
      </c>
      <c r="H10" s="64" t="s">
        <v>1226</v>
      </c>
      <c r="I10" s="33"/>
      <c r="J10" s="123">
        <v>40299</v>
      </c>
    </row>
    <row r="11" spans="1:10" ht="12" customHeight="1">
      <c r="A11" s="122">
        <v>6</v>
      </c>
      <c r="B11" s="401" t="s">
        <v>63</v>
      </c>
      <c r="C11" s="377"/>
      <c r="D11" s="56">
        <v>3</v>
      </c>
      <c r="E11" s="185">
        <v>3</v>
      </c>
      <c r="F11" s="40">
        <v>91.8</v>
      </c>
      <c r="G11" s="185">
        <v>8</v>
      </c>
      <c r="H11" s="64" t="s">
        <v>1227</v>
      </c>
      <c r="I11" s="33"/>
      <c r="J11" s="123">
        <v>40299</v>
      </c>
    </row>
    <row r="12" spans="1:10" ht="12" customHeight="1">
      <c r="A12" s="122">
        <v>7</v>
      </c>
      <c r="B12" s="401" t="s">
        <v>65</v>
      </c>
      <c r="C12" s="377"/>
      <c r="D12" s="56">
        <v>4</v>
      </c>
      <c r="E12" s="185">
        <v>4</v>
      </c>
      <c r="F12" s="40">
        <v>91</v>
      </c>
      <c r="G12" s="185">
        <v>8</v>
      </c>
      <c r="H12" s="64" t="s">
        <v>1228</v>
      </c>
      <c r="I12" s="33"/>
      <c r="J12" s="123">
        <v>40299</v>
      </c>
    </row>
    <row r="13" spans="1:10" ht="12" customHeight="1">
      <c r="A13" s="122">
        <v>8</v>
      </c>
      <c r="B13" s="401" t="s">
        <v>67</v>
      </c>
      <c r="C13" s="377"/>
      <c r="D13" s="56">
        <v>4</v>
      </c>
      <c r="E13" s="185">
        <v>4</v>
      </c>
      <c r="F13" s="40">
        <v>97.7</v>
      </c>
      <c r="G13" s="185">
        <v>14</v>
      </c>
      <c r="H13" s="64" t="s">
        <v>1229</v>
      </c>
      <c r="I13" s="33"/>
      <c r="J13" s="123">
        <v>40299</v>
      </c>
    </row>
    <row r="14" spans="1:10" ht="12" customHeight="1">
      <c r="A14" s="122">
        <v>9</v>
      </c>
      <c r="B14" s="401" t="s">
        <v>69</v>
      </c>
      <c r="C14" s="377"/>
      <c r="D14" s="56">
        <v>2</v>
      </c>
      <c r="E14" s="185">
        <v>2</v>
      </c>
      <c r="F14" s="40">
        <v>108.2</v>
      </c>
      <c r="G14" s="185">
        <v>9</v>
      </c>
      <c r="H14" s="64" t="s">
        <v>1230</v>
      </c>
      <c r="I14" s="33"/>
      <c r="J14" s="123">
        <v>40299</v>
      </c>
    </row>
    <row r="15" spans="1:10" ht="12" customHeight="1">
      <c r="A15" s="122">
        <v>10</v>
      </c>
      <c r="B15" s="401" t="s">
        <v>71</v>
      </c>
      <c r="C15" s="377"/>
      <c r="D15" s="56">
        <v>2</v>
      </c>
      <c r="E15" s="185">
        <v>2</v>
      </c>
      <c r="F15" s="40">
        <v>93.9</v>
      </c>
      <c r="G15" s="185">
        <v>2</v>
      </c>
      <c r="H15" s="64" t="s">
        <v>1231</v>
      </c>
      <c r="I15" s="33"/>
      <c r="J15" s="123">
        <v>40299</v>
      </c>
    </row>
    <row r="16" spans="1:10" ht="12" customHeight="1">
      <c r="A16" s="122">
        <v>11</v>
      </c>
      <c r="B16" s="401" t="s">
        <v>73</v>
      </c>
      <c r="C16" s="377"/>
      <c r="D16" s="56">
        <v>8</v>
      </c>
      <c r="E16" s="185">
        <v>10</v>
      </c>
      <c r="F16" s="40">
        <v>402.2</v>
      </c>
      <c r="G16" s="185">
        <v>13</v>
      </c>
      <c r="H16" s="64" t="s">
        <v>1232</v>
      </c>
      <c r="I16" s="33"/>
      <c r="J16" s="123">
        <v>40299</v>
      </c>
    </row>
    <row r="17" spans="1:10" ht="12" customHeight="1">
      <c r="A17" s="122">
        <v>12</v>
      </c>
      <c r="B17" s="401" t="s">
        <v>75</v>
      </c>
      <c r="C17" s="377"/>
      <c r="D17" s="56">
        <v>8</v>
      </c>
      <c r="E17" s="185">
        <v>8</v>
      </c>
      <c r="F17" s="40">
        <v>392.4</v>
      </c>
      <c r="G17" s="185">
        <v>22</v>
      </c>
      <c r="H17" s="64" t="s">
        <v>1233</v>
      </c>
      <c r="I17" s="33"/>
      <c r="J17" s="123">
        <v>40299</v>
      </c>
    </row>
    <row r="18" spans="1:10" ht="12" customHeight="1">
      <c r="A18" s="122">
        <v>13</v>
      </c>
      <c r="B18" s="401" t="s">
        <v>77</v>
      </c>
      <c r="C18" s="377"/>
      <c r="D18" s="56">
        <v>8</v>
      </c>
      <c r="E18" s="185">
        <v>8</v>
      </c>
      <c r="F18" s="40">
        <v>391.5</v>
      </c>
      <c r="G18" s="185">
        <v>19</v>
      </c>
      <c r="H18" s="64" t="s">
        <v>1234</v>
      </c>
      <c r="I18" s="33"/>
      <c r="J18" s="123">
        <v>40299</v>
      </c>
    </row>
    <row r="19" spans="1:10" ht="12" customHeight="1">
      <c r="A19" s="122">
        <v>14</v>
      </c>
      <c r="B19" s="401" t="s">
        <v>80</v>
      </c>
      <c r="C19" s="377"/>
      <c r="D19" s="56">
        <v>8</v>
      </c>
      <c r="E19" s="185">
        <v>9</v>
      </c>
      <c r="F19" s="40">
        <v>380.8</v>
      </c>
      <c r="G19" s="185">
        <v>14</v>
      </c>
      <c r="H19" s="64" t="s">
        <v>1235</v>
      </c>
      <c r="I19" s="33"/>
      <c r="J19" s="123">
        <v>40299</v>
      </c>
    </row>
    <row r="20" spans="1:10" ht="12" customHeight="1">
      <c r="A20" s="122">
        <v>15</v>
      </c>
      <c r="B20" s="401" t="s">
        <v>82</v>
      </c>
      <c r="C20" s="372"/>
      <c r="D20" s="57">
        <v>12</v>
      </c>
      <c r="E20" s="185">
        <v>14</v>
      </c>
      <c r="F20" s="197">
        <v>502.9</v>
      </c>
      <c r="G20" s="185">
        <v>36</v>
      </c>
      <c r="H20" s="64" t="s">
        <v>1236</v>
      </c>
      <c r="I20" s="33"/>
      <c r="J20" s="123">
        <v>40299</v>
      </c>
    </row>
    <row r="21" spans="1:10" ht="12" customHeight="1">
      <c r="A21" s="122">
        <v>16</v>
      </c>
      <c r="B21" s="402" t="s">
        <v>85</v>
      </c>
      <c r="C21" s="362"/>
      <c r="D21" s="32">
        <v>12</v>
      </c>
      <c r="E21" s="185">
        <v>13</v>
      </c>
      <c r="F21" s="197">
        <v>502.9</v>
      </c>
      <c r="G21" s="185">
        <v>28</v>
      </c>
      <c r="H21" s="64" t="s">
        <v>1237</v>
      </c>
      <c r="I21" s="33"/>
      <c r="J21" s="123">
        <v>40299</v>
      </c>
    </row>
    <row r="22" spans="1:10" ht="12" customHeight="1">
      <c r="A22" s="122">
        <v>17</v>
      </c>
      <c r="B22" s="403" t="s">
        <v>88</v>
      </c>
      <c r="C22" s="367"/>
      <c r="D22" s="32">
        <v>12</v>
      </c>
      <c r="E22" s="185">
        <v>13</v>
      </c>
      <c r="F22" s="197">
        <v>503.6</v>
      </c>
      <c r="G22" s="185">
        <v>33</v>
      </c>
      <c r="H22" s="64" t="s">
        <v>1238</v>
      </c>
      <c r="I22" s="33"/>
      <c r="J22" s="123">
        <v>40299</v>
      </c>
    </row>
    <row r="23" spans="1:10" ht="12" customHeight="1">
      <c r="A23" s="122">
        <v>18</v>
      </c>
      <c r="B23" s="403" t="s">
        <v>90</v>
      </c>
      <c r="C23" s="367"/>
      <c r="D23" s="32">
        <v>22</v>
      </c>
      <c r="E23" s="185">
        <v>22</v>
      </c>
      <c r="F23" s="197">
        <v>922.9</v>
      </c>
      <c r="G23" s="185">
        <v>52</v>
      </c>
      <c r="H23" s="64" t="s">
        <v>1239</v>
      </c>
      <c r="I23" s="33"/>
      <c r="J23" s="123">
        <v>40299</v>
      </c>
    </row>
    <row r="24" spans="1:10" ht="12" customHeight="1">
      <c r="A24" s="122">
        <v>19</v>
      </c>
      <c r="B24" s="403" t="s">
        <v>93</v>
      </c>
      <c r="C24" s="367"/>
      <c r="D24" s="32">
        <v>33</v>
      </c>
      <c r="E24" s="185">
        <v>34</v>
      </c>
      <c r="F24" s="197">
        <v>1377.5</v>
      </c>
      <c r="G24" s="185">
        <v>76</v>
      </c>
      <c r="H24" s="64" t="s">
        <v>1240</v>
      </c>
      <c r="I24" s="33"/>
      <c r="J24" s="123">
        <v>40299</v>
      </c>
    </row>
    <row r="25" spans="1:10" ht="12" customHeight="1">
      <c r="A25" s="122">
        <v>20</v>
      </c>
      <c r="B25" s="403" t="s">
        <v>96</v>
      </c>
      <c r="C25" s="367"/>
      <c r="D25" s="32">
        <v>33</v>
      </c>
      <c r="E25" s="185">
        <v>34</v>
      </c>
      <c r="F25" s="197">
        <v>1348.2</v>
      </c>
      <c r="G25" s="185">
        <v>78</v>
      </c>
      <c r="H25" s="64" t="s">
        <v>1241</v>
      </c>
      <c r="I25" s="33"/>
      <c r="J25" s="123">
        <v>40299</v>
      </c>
    </row>
    <row r="26" spans="1:10" ht="12" customHeight="1">
      <c r="A26" s="122">
        <v>21</v>
      </c>
      <c r="B26" s="403" t="s">
        <v>98</v>
      </c>
      <c r="C26" s="367"/>
      <c r="D26" s="32">
        <v>36</v>
      </c>
      <c r="E26" s="185">
        <v>37</v>
      </c>
      <c r="F26" s="197">
        <v>1832.4</v>
      </c>
      <c r="G26" s="185">
        <v>104</v>
      </c>
      <c r="H26" s="64" t="s">
        <v>1242</v>
      </c>
      <c r="I26" s="33"/>
      <c r="J26" s="123">
        <v>40299</v>
      </c>
    </row>
    <row r="27" spans="1:10" ht="12" customHeight="1">
      <c r="A27" s="122">
        <v>22</v>
      </c>
      <c r="B27" s="403" t="s">
        <v>101</v>
      </c>
      <c r="C27" s="367"/>
      <c r="D27" s="32">
        <v>4</v>
      </c>
      <c r="E27" s="185">
        <v>5</v>
      </c>
      <c r="F27" s="197">
        <v>248</v>
      </c>
      <c r="G27" s="185">
        <v>18</v>
      </c>
      <c r="H27" s="64" t="s">
        <v>1243</v>
      </c>
      <c r="I27" s="33"/>
      <c r="J27" s="123">
        <v>40299</v>
      </c>
    </row>
    <row r="28" spans="1:10" ht="12" customHeight="1">
      <c r="A28" s="122">
        <v>23</v>
      </c>
      <c r="B28" s="403" t="s">
        <v>103</v>
      </c>
      <c r="C28" s="367"/>
      <c r="D28" s="200">
        <f>10+1</f>
        <v>11</v>
      </c>
      <c r="E28" s="201">
        <v>11</v>
      </c>
      <c r="F28" s="199">
        <f>307.9+19</f>
        <v>326.9</v>
      </c>
      <c r="G28" s="201">
        <v>12</v>
      </c>
      <c r="H28" s="64" t="s">
        <v>1244</v>
      </c>
      <c r="I28" s="33"/>
      <c r="J28" s="123">
        <v>40299</v>
      </c>
    </row>
    <row r="29" spans="1:10" ht="12" customHeight="1">
      <c r="A29" s="122">
        <v>24</v>
      </c>
      <c r="B29" s="403" t="s">
        <v>105</v>
      </c>
      <c r="C29" s="367"/>
      <c r="D29" s="32">
        <v>4</v>
      </c>
      <c r="E29" s="185">
        <v>5</v>
      </c>
      <c r="F29" s="197">
        <v>259.7</v>
      </c>
      <c r="G29" s="185">
        <v>17</v>
      </c>
      <c r="H29" s="64" t="s">
        <v>1245</v>
      </c>
      <c r="I29" s="33"/>
      <c r="J29" s="123">
        <v>40299</v>
      </c>
    </row>
    <row r="30" spans="1:10" ht="12" customHeight="1">
      <c r="A30" s="122">
        <v>25</v>
      </c>
      <c r="B30" s="403" t="s">
        <v>106</v>
      </c>
      <c r="C30" s="367"/>
      <c r="D30" s="32">
        <v>36</v>
      </c>
      <c r="E30" s="185">
        <v>36</v>
      </c>
      <c r="F30" s="197">
        <v>1905.4</v>
      </c>
      <c r="G30" s="185">
        <v>118</v>
      </c>
      <c r="H30" s="64" t="s">
        <v>1246</v>
      </c>
      <c r="I30" s="33"/>
      <c r="J30" s="123">
        <v>40299</v>
      </c>
    </row>
    <row r="31" spans="1:10" ht="12" customHeight="1">
      <c r="A31" s="122">
        <v>26</v>
      </c>
      <c r="B31" s="403" t="s">
        <v>109</v>
      </c>
      <c r="C31" s="367"/>
      <c r="D31" s="32">
        <v>18</v>
      </c>
      <c r="E31" s="185">
        <v>19</v>
      </c>
      <c r="F31" s="197">
        <v>1008.6</v>
      </c>
      <c r="G31" s="185">
        <v>57</v>
      </c>
      <c r="H31" s="64" t="s">
        <v>1247</v>
      </c>
      <c r="I31" s="33"/>
      <c r="J31" s="123">
        <v>40299</v>
      </c>
    </row>
    <row r="32" spans="1:10" ht="12" customHeight="1">
      <c r="A32" s="122">
        <v>27</v>
      </c>
      <c r="B32" s="403" t="s">
        <v>112</v>
      </c>
      <c r="C32" s="367"/>
      <c r="D32" s="32">
        <v>13</v>
      </c>
      <c r="E32" s="185">
        <v>14</v>
      </c>
      <c r="F32" s="197">
        <v>740</v>
      </c>
      <c r="G32" s="185">
        <v>33</v>
      </c>
      <c r="H32" s="64" t="s">
        <v>1248</v>
      </c>
      <c r="I32" s="33"/>
      <c r="J32" s="123">
        <v>40299</v>
      </c>
    </row>
    <row r="33" spans="1:10" ht="12" customHeight="1">
      <c r="A33" s="122">
        <v>28</v>
      </c>
      <c r="B33" s="403" t="s">
        <v>114</v>
      </c>
      <c r="C33" s="367"/>
      <c r="D33" s="32">
        <v>4</v>
      </c>
      <c r="E33" s="185">
        <v>4</v>
      </c>
      <c r="F33" s="197">
        <v>90.1</v>
      </c>
      <c r="G33" s="185">
        <v>7</v>
      </c>
      <c r="H33" s="64" t="s">
        <v>1223</v>
      </c>
      <c r="I33" s="33"/>
      <c r="J33" s="123">
        <v>40299</v>
      </c>
    </row>
    <row r="34" spans="1:10" ht="12" customHeight="1">
      <c r="A34" s="122">
        <v>29</v>
      </c>
      <c r="B34" s="403" t="s">
        <v>116</v>
      </c>
      <c r="C34" s="367"/>
      <c r="D34" s="32">
        <v>2</v>
      </c>
      <c r="E34" s="185">
        <v>2</v>
      </c>
      <c r="F34" s="197">
        <v>59.6</v>
      </c>
      <c r="G34" s="185">
        <v>4</v>
      </c>
      <c r="H34" s="64" t="s">
        <v>1224</v>
      </c>
      <c r="I34" s="33"/>
      <c r="J34" s="123">
        <v>40299</v>
      </c>
    </row>
    <row r="35" spans="1:10" ht="12" customHeight="1">
      <c r="A35" s="122">
        <v>30</v>
      </c>
      <c r="B35" s="403" t="s">
        <v>118</v>
      </c>
      <c r="C35" s="367"/>
      <c r="D35" s="32">
        <v>2</v>
      </c>
      <c r="E35" s="185">
        <v>2</v>
      </c>
      <c r="F35" s="197">
        <v>80.7</v>
      </c>
      <c r="G35" s="185">
        <v>3</v>
      </c>
      <c r="H35" s="64" t="s">
        <v>1253</v>
      </c>
      <c r="I35" s="33"/>
      <c r="J35" s="123">
        <v>40299</v>
      </c>
    </row>
    <row r="36" spans="1:10" ht="12" customHeight="1">
      <c r="A36" s="122">
        <v>31</v>
      </c>
      <c r="B36" s="403" t="s">
        <v>119</v>
      </c>
      <c r="C36" s="367"/>
      <c r="D36" s="32">
        <v>4</v>
      </c>
      <c r="E36" s="185">
        <v>4</v>
      </c>
      <c r="F36" s="198">
        <v>116</v>
      </c>
      <c r="G36" s="185">
        <v>9</v>
      </c>
      <c r="H36" s="64" t="s">
        <v>1254</v>
      </c>
      <c r="I36" s="33"/>
      <c r="J36" s="123">
        <v>40299</v>
      </c>
    </row>
    <row r="37" spans="1:10" ht="12" customHeight="1">
      <c r="A37" s="122">
        <v>32</v>
      </c>
      <c r="B37" s="403" t="s">
        <v>120</v>
      </c>
      <c r="C37" s="367"/>
      <c r="D37" s="32">
        <v>2</v>
      </c>
      <c r="E37" s="185">
        <v>2</v>
      </c>
      <c r="F37" s="197">
        <v>50.3</v>
      </c>
      <c r="G37" s="185">
        <v>4</v>
      </c>
      <c r="H37" s="64" t="s">
        <v>1255</v>
      </c>
      <c r="I37" s="33"/>
      <c r="J37" s="123">
        <v>40299</v>
      </c>
    </row>
    <row r="38" spans="1:10" ht="12" customHeight="1">
      <c r="A38" s="122">
        <v>33</v>
      </c>
      <c r="B38" s="403" t="s">
        <v>121</v>
      </c>
      <c r="C38" s="367"/>
      <c r="D38" s="32">
        <v>8</v>
      </c>
      <c r="E38" s="185">
        <v>8</v>
      </c>
      <c r="F38" s="197">
        <v>352.2</v>
      </c>
      <c r="G38" s="185">
        <v>11</v>
      </c>
      <c r="H38" s="64" t="s">
        <v>1256</v>
      </c>
      <c r="I38" s="33"/>
      <c r="J38" s="123">
        <v>40299</v>
      </c>
    </row>
    <row r="39" spans="1:10" ht="12" customHeight="1">
      <c r="A39" s="122">
        <v>34</v>
      </c>
      <c r="B39" s="403" t="s">
        <v>122</v>
      </c>
      <c r="C39" s="367"/>
      <c r="D39" s="32">
        <v>2</v>
      </c>
      <c r="E39" s="185">
        <v>2</v>
      </c>
      <c r="F39" s="197">
        <v>153.8</v>
      </c>
      <c r="G39" s="185">
        <v>11</v>
      </c>
      <c r="H39" s="64" t="s">
        <v>1257</v>
      </c>
      <c r="I39" s="33"/>
      <c r="J39" s="123">
        <v>40299</v>
      </c>
    </row>
    <row r="40" spans="1:10" ht="12" customHeight="1">
      <c r="A40" s="122">
        <v>35</v>
      </c>
      <c r="B40" s="403" t="s">
        <v>123</v>
      </c>
      <c r="C40" s="367"/>
      <c r="D40" s="32">
        <v>1</v>
      </c>
      <c r="E40" s="185">
        <v>1</v>
      </c>
      <c r="F40" s="197">
        <v>30.8</v>
      </c>
      <c r="G40" s="185">
        <v>3</v>
      </c>
      <c r="H40" s="64" t="s">
        <v>1249</v>
      </c>
      <c r="I40" s="33"/>
      <c r="J40" s="123">
        <v>40299</v>
      </c>
    </row>
    <row r="41" spans="1:10" ht="12" customHeight="1">
      <c r="A41" s="122">
        <v>36</v>
      </c>
      <c r="B41" s="403" t="s">
        <v>124</v>
      </c>
      <c r="C41" s="367"/>
      <c r="D41" s="32">
        <v>1</v>
      </c>
      <c r="E41" s="185">
        <v>1</v>
      </c>
      <c r="F41" s="197">
        <v>29.5</v>
      </c>
      <c r="G41" s="185">
        <v>7</v>
      </c>
      <c r="H41" s="64" t="s">
        <v>1250</v>
      </c>
      <c r="I41" s="33"/>
      <c r="J41" s="123">
        <v>40299</v>
      </c>
    </row>
    <row r="42" spans="1:10" ht="12" customHeight="1">
      <c r="A42" s="122">
        <v>37</v>
      </c>
      <c r="B42" s="403" t="s">
        <v>125</v>
      </c>
      <c r="C42" s="367"/>
      <c r="D42" s="32">
        <v>1</v>
      </c>
      <c r="E42" s="185">
        <v>1</v>
      </c>
      <c r="F42" s="197">
        <v>41.4</v>
      </c>
      <c r="G42" s="185">
        <v>3</v>
      </c>
      <c r="H42" s="64" t="s">
        <v>1251</v>
      </c>
      <c r="I42" s="33"/>
      <c r="J42" s="123">
        <v>40299</v>
      </c>
    </row>
    <row r="43" spans="1:10" ht="12" customHeight="1">
      <c r="A43" s="122">
        <v>38</v>
      </c>
      <c r="B43" s="403" t="s">
        <v>127</v>
      </c>
      <c r="C43" s="367"/>
      <c r="D43" s="32">
        <v>6</v>
      </c>
      <c r="E43" s="185">
        <v>6</v>
      </c>
      <c r="F43" s="197">
        <v>155.7</v>
      </c>
      <c r="G43" s="185">
        <v>10</v>
      </c>
      <c r="H43" s="64" t="s">
        <v>1252</v>
      </c>
      <c r="I43" s="33"/>
      <c r="J43" s="123">
        <v>40299</v>
      </c>
    </row>
    <row r="44" spans="1:10" ht="12" customHeight="1">
      <c r="A44" s="122">
        <v>39</v>
      </c>
      <c r="B44" s="403" t="s">
        <v>129</v>
      </c>
      <c r="C44" s="367"/>
      <c r="D44" s="32">
        <v>3</v>
      </c>
      <c r="E44" s="185">
        <v>3</v>
      </c>
      <c r="F44" s="197">
        <v>115.8</v>
      </c>
      <c r="G44" s="185">
        <v>2</v>
      </c>
      <c r="H44" s="64" t="s">
        <v>1258</v>
      </c>
      <c r="I44" s="33"/>
      <c r="J44" s="123">
        <v>40299</v>
      </c>
    </row>
    <row r="45" spans="1:10" ht="12" customHeight="1">
      <c r="A45" s="122">
        <v>40</v>
      </c>
      <c r="B45" s="403" t="s">
        <v>130</v>
      </c>
      <c r="C45" s="367"/>
      <c r="D45" s="32">
        <v>5</v>
      </c>
      <c r="E45" s="185">
        <v>5</v>
      </c>
      <c r="F45" s="197">
        <v>103.1</v>
      </c>
      <c r="G45" s="185">
        <v>3</v>
      </c>
      <c r="H45" s="64" t="s">
        <v>1259</v>
      </c>
      <c r="I45" s="33"/>
      <c r="J45" s="123">
        <v>40299</v>
      </c>
    </row>
    <row r="46" spans="1:10" ht="12" customHeight="1" thickBot="1">
      <c r="A46" s="220">
        <v>41</v>
      </c>
      <c r="B46" s="414" t="s">
        <v>131</v>
      </c>
      <c r="C46" s="415"/>
      <c r="D46" s="168">
        <v>5</v>
      </c>
      <c r="E46" s="221">
        <v>5</v>
      </c>
      <c r="F46" s="218">
        <v>166</v>
      </c>
      <c r="G46" s="221">
        <v>2</v>
      </c>
      <c r="H46" s="222" t="s">
        <v>1260</v>
      </c>
      <c r="I46" s="159"/>
      <c r="J46" s="223">
        <v>40299</v>
      </c>
    </row>
    <row r="47" spans="1:10" ht="12" customHeight="1" thickBot="1">
      <c r="A47" s="165"/>
      <c r="B47" s="416" t="s">
        <v>1269</v>
      </c>
      <c r="C47" s="417"/>
      <c r="D47" s="234">
        <f>SUM(D6:D46)</f>
        <v>361</v>
      </c>
      <c r="E47" s="234">
        <f>SUM(E6:E46)</f>
        <v>375</v>
      </c>
      <c r="F47" s="236">
        <f>SUM(F6:F46)</f>
        <v>15984.2</v>
      </c>
      <c r="G47" s="235">
        <f>SUM(G6:G46)</f>
        <v>889</v>
      </c>
      <c r="H47" s="169"/>
      <c r="I47" s="169"/>
      <c r="J47" s="231"/>
    </row>
    <row r="48" spans="1:10" ht="13.5" customHeight="1">
      <c r="A48" s="190"/>
      <c r="B48" s="79" t="s">
        <v>134</v>
      </c>
      <c r="C48" s="79"/>
      <c r="D48" s="79"/>
      <c r="E48" s="79"/>
      <c r="F48" s="79"/>
      <c r="G48" s="79"/>
      <c r="H48" s="79"/>
      <c r="I48" s="79"/>
      <c r="J48" s="405"/>
    </row>
    <row r="49" spans="1:10" ht="24" customHeight="1">
      <c r="A49" s="122">
        <v>42</v>
      </c>
      <c r="B49" s="403" t="s">
        <v>140</v>
      </c>
      <c r="C49" s="367"/>
      <c r="D49" s="16">
        <v>8</v>
      </c>
      <c r="E49" s="186">
        <v>8</v>
      </c>
      <c r="F49" s="42">
        <v>391.5</v>
      </c>
      <c r="G49" s="186">
        <v>12</v>
      </c>
      <c r="H49" s="33"/>
      <c r="I49" s="33" t="s">
        <v>1261</v>
      </c>
      <c r="J49" s="123">
        <v>40299</v>
      </c>
    </row>
    <row r="50" spans="1:10" ht="27" customHeight="1">
      <c r="A50" s="122">
        <v>43</v>
      </c>
      <c r="B50" s="403" t="s">
        <v>142</v>
      </c>
      <c r="C50" s="367"/>
      <c r="D50" s="16">
        <v>14</v>
      </c>
      <c r="E50" s="186">
        <v>16</v>
      </c>
      <c r="F50" s="42">
        <v>604.48</v>
      </c>
      <c r="G50" s="186">
        <v>30</v>
      </c>
      <c r="H50" s="33"/>
      <c r="I50" s="33" t="s">
        <v>1261</v>
      </c>
      <c r="J50" s="123">
        <v>40299</v>
      </c>
    </row>
    <row r="51" spans="1:10" ht="24.75" customHeight="1">
      <c r="A51" s="122">
        <v>44</v>
      </c>
      <c r="B51" s="403" t="s">
        <v>144</v>
      </c>
      <c r="C51" s="367"/>
      <c r="D51" s="16">
        <v>24</v>
      </c>
      <c r="E51" s="186">
        <v>24</v>
      </c>
      <c r="F51" s="42">
        <v>1133.9</v>
      </c>
      <c r="G51" s="186">
        <v>49</v>
      </c>
      <c r="H51" s="33"/>
      <c r="I51" s="33" t="s">
        <v>1261</v>
      </c>
      <c r="J51" s="123">
        <v>40299</v>
      </c>
    </row>
    <row r="52" spans="1:10" ht="25.5" customHeight="1">
      <c r="A52" s="122">
        <v>45</v>
      </c>
      <c r="B52" s="403" t="s">
        <v>146</v>
      </c>
      <c r="C52" s="367"/>
      <c r="D52" s="16">
        <v>8</v>
      </c>
      <c r="E52" s="186">
        <v>8</v>
      </c>
      <c r="F52" s="42">
        <v>385</v>
      </c>
      <c r="G52" s="186">
        <v>22</v>
      </c>
      <c r="H52" s="33"/>
      <c r="I52" s="33" t="s">
        <v>1261</v>
      </c>
      <c r="J52" s="123">
        <v>40299</v>
      </c>
    </row>
    <row r="53" spans="1:10" ht="25.5" customHeight="1">
      <c r="A53" s="122">
        <v>46</v>
      </c>
      <c r="B53" s="403" t="s">
        <v>148</v>
      </c>
      <c r="C53" s="367"/>
      <c r="D53" s="16">
        <v>24</v>
      </c>
      <c r="E53" s="186">
        <v>25</v>
      </c>
      <c r="F53" s="42">
        <v>1111.7</v>
      </c>
      <c r="G53" s="186">
        <v>70</v>
      </c>
      <c r="H53" s="33"/>
      <c r="I53" s="33" t="s">
        <v>1261</v>
      </c>
      <c r="J53" s="123">
        <v>40299</v>
      </c>
    </row>
    <row r="54" spans="1:10" ht="23.25" customHeight="1">
      <c r="A54" s="122">
        <v>47</v>
      </c>
      <c r="B54" s="403" t="s">
        <v>151</v>
      </c>
      <c r="C54" s="367"/>
      <c r="D54" s="16">
        <v>8</v>
      </c>
      <c r="E54" s="186">
        <v>8</v>
      </c>
      <c r="F54" s="43">
        <v>392.4</v>
      </c>
      <c r="G54" s="186">
        <v>21</v>
      </c>
      <c r="H54" s="33"/>
      <c r="I54" s="33" t="s">
        <v>1261</v>
      </c>
      <c r="J54" s="123">
        <v>40299</v>
      </c>
    </row>
    <row r="55" spans="1:10" ht="25.5" customHeight="1">
      <c r="A55" s="122">
        <v>48</v>
      </c>
      <c r="B55" s="403" t="s">
        <v>153</v>
      </c>
      <c r="C55" s="367"/>
      <c r="D55" s="16">
        <v>8</v>
      </c>
      <c r="E55" s="186">
        <v>8</v>
      </c>
      <c r="F55" s="42">
        <v>383.3</v>
      </c>
      <c r="G55" s="186">
        <v>13</v>
      </c>
      <c r="H55" s="33"/>
      <c r="I55" s="33" t="s">
        <v>1261</v>
      </c>
      <c r="J55" s="123">
        <v>40299</v>
      </c>
    </row>
    <row r="56" spans="1:10" ht="27" customHeight="1">
      <c r="A56" s="122">
        <v>49</v>
      </c>
      <c r="B56" s="403" t="s">
        <v>155</v>
      </c>
      <c r="C56" s="367"/>
      <c r="D56" s="54">
        <v>8</v>
      </c>
      <c r="E56" s="186">
        <v>10</v>
      </c>
      <c r="F56" s="42">
        <v>374.8</v>
      </c>
      <c r="G56" s="186">
        <v>21</v>
      </c>
      <c r="H56" s="33"/>
      <c r="I56" s="33" t="s">
        <v>1261</v>
      </c>
      <c r="J56" s="123">
        <v>40299</v>
      </c>
    </row>
    <row r="57" spans="1:10" ht="23.25" customHeight="1">
      <c r="A57" s="122">
        <v>50</v>
      </c>
      <c r="B57" s="400" t="s">
        <v>156</v>
      </c>
      <c r="C57" s="240"/>
      <c r="D57" s="54">
        <v>8</v>
      </c>
      <c r="E57" s="186">
        <v>10</v>
      </c>
      <c r="F57" s="42">
        <v>382.3</v>
      </c>
      <c r="G57" s="186">
        <v>27</v>
      </c>
      <c r="H57" s="33"/>
      <c r="I57" s="33" t="s">
        <v>1261</v>
      </c>
      <c r="J57" s="123">
        <v>40299</v>
      </c>
    </row>
    <row r="58" spans="1:10" ht="26.25" customHeight="1">
      <c r="A58" s="122">
        <v>51</v>
      </c>
      <c r="B58" s="401" t="s">
        <v>158</v>
      </c>
      <c r="C58" s="238"/>
      <c r="D58" s="54">
        <v>8</v>
      </c>
      <c r="E58" s="186">
        <v>8</v>
      </c>
      <c r="F58" s="42">
        <v>374.5</v>
      </c>
      <c r="G58" s="186">
        <v>13</v>
      </c>
      <c r="H58" s="33"/>
      <c r="I58" s="33" t="s">
        <v>1261</v>
      </c>
      <c r="J58" s="123">
        <v>40299</v>
      </c>
    </row>
    <row r="59" spans="1:10" ht="24.75" customHeight="1">
      <c r="A59" s="122">
        <v>52</v>
      </c>
      <c r="B59" s="401" t="s">
        <v>159</v>
      </c>
      <c r="C59" s="238"/>
      <c r="D59" s="54">
        <v>8</v>
      </c>
      <c r="E59" s="186">
        <v>8</v>
      </c>
      <c r="F59" s="42">
        <v>377.9</v>
      </c>
      <c r="G59" s="186">
        <v>22</v>
      </c>
      <c r="H59" s="33"/>
      <c r="I59" s="33" t="s">
        <v>1261</v>
      </c>
      <c r="J59" s="123">
        <v>40299</v>
      </c>
    </row>
    <row r="60" spans="1:10" ht="23.25" customHeight="1">
      <c r="A60" s="122">
        <v>53</v>
      </c>
      <c r="B60" s="401" t="s">
        <v>160</v>
      </c>
      <c r="C60" s="238"/>
      <c r="D60" s="54">
        <v>8</v>
      </c>
      <c r="E60" s="186">
        <v>10</v>
      </c>
      <c r="F60" s="42">
        <v>380.2</v>
      </c>
      <c r="G60" s="186">
        <v>22</v>
      </c>
      <c r="H60" s="33"/>
      <c r="I60" s="33" t="s">
        <v>1261</v>
      </c>
      <c r="J60" s="123">
        <v>40299</v>
      </c>
    </row>
    <row r="61" spans="1:10" ht="26.25" customHeight="1">
      <c r="A61" s="122">
        <v>54</v>
      </c>
      <c r="B61" s="401" t="s">
        <v>161</v>
      </c>
      <c r="C61" s="238"/>
      <c r="D61" s="54">
        <v>18</v>
      </c>
      <c r="E61" s="186">
        <v>18</v>
      </c>
      <c r="F61" s="44">
        <v>864.7</v>
      </c>
      <c r="G61" s="186">
        <v>49</v>
      </c>
      <c r="H61" s="33"/>
      <c r="I61" s="33" t="s">
        <v>1261</v>
      </c>
      <c r="J61" s="123">
        <v>40299</v>
      </c>
    </row>
    <row r="62" spans="1:10" ht="23.25" customHeight="1">
      <c r="A62" s="122">
        <v>55</v>
      </c>
      <c r="B62" s="401" t="s">
        <v>165</v>
      </c>
      <c r="C62" s="238"/>
      <c r="D62" s="54">
        <v>12</v>
      </c>
      <c r="E62" s="186">
        <v>13</v>
      </c>
      <c r="F62" s="44">
        <v>516.7</v>
      </c>
      <c r="G62" s="186">
        <v>28</v>
      </c>
      <c r="H62" s="33"/>
      <c r="I62" s="33" t="s">
        <v>1261</v>
      </c>
      <c r="J62" s="123">
        <v>40299</v>
      </c>
    </row>
    <row r="63" spans="1:10" ht="24" customHeight="1">
      <c r="A63" s="122">
        <v>56</v>
      </c>
      <c r="B63" s="401" t="s">
        <v>166</v>
      </c>
      <c r="C63" s="238"/>
      <c r="D63" s="54">
        <v>12</v>
      </c>
      <c r="E63" s="186">
        <v>14</v>
      </c>
      <c r="F63" s="44">
        <v>510.9</v>
      </c>
      <c r="G63" s="186">
        <v>28</v>
      </c>
      <c r="H63" s="33"/>
      <c r="I63" s="33" t="s">
        <v>1261</v>
      </c>
      <c r="J63" s="123">
        <v>40299</v>
      </c>
    </row>
    <row r="64" spans="1:10" ht="23.25" customHeight="1">
      <c r="A64" s="122">
        <v>57</v>
      </c>
      <c r="B64" s="401" t="s">
        <v>167</v>
      </c>
      <c r="C64" s="238"/>
      <c r="D64" s="54">
        <v>12</v>
      </c>
      <c r="E64" s="186">
        <v>12</v>
      </c>
      <c r="F64" s="44">
        <v>517.9</v>
      </c>
      <c r="G64" s="186">
        <v>28</v>
      </c>
      <c r="H64" s="33"/>
      <c r="I64" s="33" t="s">
        <v>1261</v>
      </c>
      <c r="J64" s="123">
        <v>40299</v>
      </c>
    </row>
    <row r="65" spans="1:10" ht="23.25" customHeight="1">
      <c r="A65" s="122">
        <v>58</v>
      </c>
      <c r="B65" s="401" t="s">
        <v>168</v>
      </c>
      <c r="C65" s="238"/>
      <c r="D65" s="54">
        <v>12</v>
      </c>
      <c r="E65" s="186">
        <v>12</v>
      </c>
      <c r="F65" s="44">
        <v>509.1</v>
      </c>
      <c r="G65" s="186">
        <v>26</v>
      </c>
      <c r="H65" s="33"/>
      <c r="I65" s="33" t="s">
        <v>1261</v>
      </c>
      <c r="J65" s="123">
        <v>40299</v>
      </c>
    </row>
    <row r="66" spans="1:10" ht="12" customHeight="1">
      <c r="A66" s="122">
        <v>59</v>
      </c>
      <c r="B66" s="401" t="s">
        <v>169</v>
      </c>
      <c r="C66" s="238"/>
      <c r="D66" s="54">
        <v>44</v>
      </c>
      <c r="E66" s="186">
        <v>45</v>
      </c>
      <c r="F66" s="44">
        <v>2356.6</v>
      </c>
      <c r="G66" s="186">
        <v>129</v>
      </c>
      <c r="H66" s="64" t="s">
        <v>1267</v>
      </c>
      <c r="I66" s="33"/>
      <c r="J66" s="123">
        <v>40299</v>
      </c>
    </row>
    <row r="67" spans="1:10" ht="12" customHeight="1">
      <c r="A67" s="122">
        <v>60</v>
      </c>
      <c r="B67" s="401" t="s">
        <v>171</v>
      </c>
      <c r="C67" s="238"/>
      <c r="D67" s="54">
        <v>44</v>
      </c>
      <c r="E67" s="186">
        <v>44</v>
      </c>
      <c r="F67" s="44">
        <v>2344.6</v>
      </c>
      <c r="G67" s="186">
        <v>122</v>
      </c>
      <c r="H67" s="64" t="s">
        <v>1268</v>
      </c>
      <c r="I67" s="33"/>
      <c r="J67" s="123">
        <v>40299</v>
      </c>
    </row>
    <row r="68" spans="1:10" ht="12" customHeight="1">
      <c r="A68" s="122">
        <v>61</v>
      </c>
      <c r="B68" s="401" t="s">
        <v>173</v>
      </c>
      <c r="C68" s="238"/>
      <c r="D68" s="54">
        <v>12</v>
      </c>
      <c r="E68" s="186">
        <v>14</v>
      </c>
      <c r="F68" s="42">
        <v>513.9</v>
      </c>
      <c r="G68" s="186">
        <v>25</v>
      </c>
      <c r="H68" s="64" t="s">
        <v>1262</v>
      </c>
      <c r="I68" s="33"/>
      <c r="J68" s="123">
        <v>40299</v>
      </c>
    </row>
    <row r="69" spans="1:10" ht="24.75" customHeight="1">
      <c r="A69" s="122">
        <v>62</v>
      </c>
      <c r="B69" s="401" t="s">
        <v>174</v>
      </c>
      <c r="C69" s="238"/>
      <c r="D69" s="54">
        <v>12</v>
      </c>
      <c r="E69" s="186">
        <v>12</v>
      </c>
      <c r="F69" s="42">
        <v>452.3</v>
      </c>
      <c r="G69" s="186">
        <v>28</v>
      </c>
      <c r="H69" s="33"/>
      <c r="I69" s="33" t="s">
        <v>1261</v>
      </c>
      <c r="J69" s="123">
        <v>40299</v>
      </c>
    </row>
    <row r="70" spans="1:10" ht="12" customHeight="1">
      <c r="A70" s="122">
        <v>63</v>
      </c>
      <c r="B70" s="401" t="s">
        <v>175</v>
      </c>
      <c r="C70" s="238"/>
      <c r="D70" s="54">
        <v>4</v>
      </c>
      <c r="E70" s="186">
        <v>4</v>
      </c>
      <c r="F70" s="42">
        <v>205.3</v>
      </c>
      <c r="G70" s="186">
        <v>7</v>
      </c>
      <c r="H70" s="64" t="s">
        <v>1263</v>
      </c>
      <c r="I70" s="33"/>
      <c r="J70" s="123">
        <v>40299</v>
      </c>
    </row>
    <row r="71" spans="1:10" ht="12" customHeight="1">
      <c r="A71" s="122">
        <v>64</v>
      </c>
      <c r="B71" s="401" t="s">
        <v>176</v>
      </c>
      <c r="C71" s="238"/>
      <c r="D71" s="52">
        <v>4</v>
      </c>
      <c r="E71" s="186">
        <v>4</v>
      </c>
      <c r="F71" s="42">
        <v>123.1</v>
      </c>
      <c r="G71" s="186">
        <v>3</v>
      </c>
      <c r="H71" s="64" t="s">
        <v>1264</v>
      </c>
      <c r="I71" s="33"/>
      <c r="J71" s="123">
        <v>40299</v>
      </c>
    </row>
    <row r="72" spans="1:10" ht="12" customHeight="1">
      <c r="A72" s="122">
        <v>65</v>
      </c>
      <c r="B72" s="402" t="s">
        <v>177</v>
      </c>
      <c r="C72" s="244"/>
      <c r="D72" s="16">
        <v>36</v>
      </c>
      <c r="E72" s="186">
        <v>37</v>
      </c>
      <c r="F72" s="42">
        <v>1822.3</v>
      </c>
      <c r="G72" s="186">
        <v>84</v>
      </c>
      <c r="H72" s="64" t="s">
        <v>1265</v>
      </c>
      <c r="I72" s="33"/>
      <c r="J72" s="123">
        <v>40299</v>
      </c>
    </row>
    <row r="73" spans="1:10" ht="12" customHeight="1" thickBot="1">
      <c r="A73" s="220">
        <v>66</v>
      </c>
      <c r="B73" s="414" t="s">
        <v>180</v>
      </c>
      <c r="C73" s="415"/>
      <c r="D73" s="214">
        <v>14</v>
      </c>
      <c r="E73" s="224">
        <v>14</v>
      </c>
      <c r="F73" s="43">
        <v>585.4</v>
      </c>
      <c r="G73" s="224">
        <v>29</v>
      </c>
      <c r="H73" s="222" t="s">
        <v>1266</v>
      </c>
      <c r="I73" s="159"/>
      <c r="J73" s="223">
        <v>40299</v>
      </c>
    </row>
    <row r="74" spans="1:10" ht="14.25" customHeight="1" thickBot="1">
      <c r="A74" s="165"/>
      <c r="B74" s="438" t="s">
        <v>1269</v>
      </c>
      <c r="C74" s="439"/>
      <c r="D74" s="230">
        <f>SUM(D49:D73)</f>
        <v>370</v>
      </c>
      <c r="E74" s="230">
        <f>SUM(E49:E73)</f>
        <v>386</v>
      </c>
      <c r="F74" s="230">
        <f>SUM(F49:F73)</f>
        <v>17614.78</v>
      </c>
      <c r="G74" s="230">
        <f>SUM(G49:G73)</f>
        <v>908</v>
      </c>
      <c r="H74" s="169"/>
      <c r="I74" s="169"/>
      <c r="J74" s="228"/>
    </row>
    <row r="75" spans="1:10" ht="13.5" customHeight="1">
      <c r="A75" s="190"/>
      <c r="B75" s="79" t="s">
        <v>182</v>
      </c>
      <c r="C75" s="79"/>
      <c r="D75" s="79"/>
      <c r="E75" s="79"/>
      <c r="F75" s="79"/>
      <c r="G75" s="79"/>
      <c r="H75" s="79"/>
      <c r="I75" s="79"/>
      <c r="J75" s="405"/>
    </row>
    <row r="76" spans="1:10" ht="12" customHeight="1">
      <c r="A76" s="122">
        <v>67</v>
      </c>
      <c r="B76" s="403" t="s">
        <v>183</v>
      </c>
      <c r="C76" s="367"/>
      <c r="D76" s="16">
        <v>16</v>
      </c>
      <c r="E76" s="186">
        <v>16</v>
      </c>
      <c r="F76" s="203">
        <v>782.6</v>
      </c>
      <c r="G76" s="186">
        <v>51</v>
      </c>
      <c r="H76" s="64" t="s">
        <v>1270</v>
      </c>
      <c r="I76" s="33"/>
      <c r="J76" s="123">
        <v>40299</v>
      </c>
    </row>
    <row r="77" spans="1:10" ht="12" customHeight="1">
      <c r="A77" s="122">
        <v>68</v>
      </c>
      <c r="B77" s="403" t="s">
        <v>185</v>
      </c>
      <c r="C77" s="367"/>
      <c r="D77" s="16">
        <v>16</v>
      </c>
      <c r="E77" s="186">
        <v>16</v>
      </c>
      <c r="F77" s="203">
        <v>776.9</v>
      </c>
      <c r="G77" s="186">
        <v>29</v>
      </c>
      <c r="H77" s="64" t="s">
        <v>1271</v>
      </c>
      <c r="I77" s="33"/>
      <c r="J77" s="123">
        <v>40299</v>
      </c>
    </row>
    <row r="78" spans="1:10" ht="12" customHeight="1">
      <c r="A78" s="122">
        <v>69</v>
      </c>
      <c r="B78" s="403" t="s">
        <v>186</v>
      </c>
      <c r="C78" s="367"/>
      <c r="D78" s="16">
        <v>2</v>
      </c>
      <c r="E78" s="186">
        <v>2</v>
      </c>
      <c r="F78" s="203">
        <v>106.7</v>
      </c>
      <c r="G78" s="186">
        <v>7</v>
      </c>
      <c r="H78" s="64" t="s">
        <v>1272</v>
      </c>
      <c r="I78" s="33"/>
      <c r="J78" s="123">
        <v>40299</v>
      </c>
    </row>
    <row r="79" spans="1:10" ht="12" customHeight="1">
      <c r="A79" s="122">
        <v>70</v>
      </c>
      <c r="B79" s="403" t="s">
        <v>187</v>
      </c>
      <c r="C79" s="367"/>
      <c r="D79" s="16">
        <v>6</v>
      </c>
      <c r="E79" s="186">
        <v>6</v>
      </c>
      <c r="F79" s="203">
        <v>182.1</v>
      </c>
      <c r="G79" s="186">
        <v>1</v>
      </c>
      <c r="H79" s="65" t="s">
        <v>1273</v>
      </c>
      <c r="I79" s="36"/>
      <c r="J79" s="123">
        <v>40299</v>
      </c>
    </row>
    <row r="80" spans="1:10" ht="12" customHeight="1">
      <c r="A80" s="122">
        <v>71</v>
      </c>
      <c r="B80" s="403" t="s">
        <v>188</v>
      </c>
      <c r="C80" s="367"/>
      <c r="D80" s="16">
        <v>1</v>
      </c>
      <c r="E80" s="186">
        <v>1</v>
      </c>
      <c r="F80" s="203">
        <v>60.7</v>
      </c>
      <c r="G80" s="186">
        <v>4</v>
      </c>
      <c r="H80" s="64" t="s">
        <v>1274</v>
      </c>
      <c r="I80" s="33"/>
      <c r="J80" s="123">
        <v>40299</v>
      </c>
    </row>
    <row r="81" spans="1:10" ht="12" customHeight="1">
      <c r="A81" s="122">
        <v>72</v>
      </c>
      <c r="B81" s="403" t="s">
        <v>189</v>
      </c>
      <c r="C81" s="367"/>
      <c r="D81" s="16">
        <v>2</v>
      </c>
      <c r="E81" s="186">
        <v>2</v>
      </c>
      <c r="F81" s="203">
        <v>67.6</v>
      </c>
      <c r="G81" s="186">
        <v>7</v>
      </c>
      <c r="H81" s="64" t="s">
        <v>1748</v>
      </c>
      <c r="I81" s="33"/>
      <c r="J81" s="123">
        <v>40299</v>
      </c>
    </row>
    <row r="82" spans="1:15" ht="12" customHeight="1">
      <c r="A82" s="122">
        <v>73</v>
      </c>
      <c r="B82" s="403" t="s">
        <v>190</v>
      </c>
      <c r="C82" s="367"/>
      <c r="D82" s="68">
        <v>2</v>
      </c>
      <c r="E82" s="186">
        <v>2</v>
      </c>
      <c r="F82" s="203">
        <v>45.6</v>
      </c>
      <c r="G82" s="187"/>
      <c r="H82" s="64" t="s">
        <v>1749</v>
      </c>
      <c r="I82" s="33"/>
      <c r="J82" s="123">
        <v>40299</v>
      </c>
      <c r="N82" s="63" t="s">
        <v>1761</v>
      </c>
      <c r="O82" s="1">
        <v>2</v>
      </c>
    </row>
    <row r="83" spans="1:10" ht="12" customHeight="1">
      <c r="A83" s="122">
        <v>74</v>
      </c>
      <c r="B83" s="403" t="s">
        <v>192</v>
      </c>
      <c r="C83" s="367"/>
      <c r="D83" s="16">
        <v>24</v>
      </c>
      <c r="E83" s="186">
        <v>24</v>
      </c>
      <c r="F83" s="203">
        <v>1354.7</v>
      </c>
      <c r="G83" s="186">
        <v>64</v>
      </c>
      <c r="H83" s="64" t="s">
        <v>1275</v>
      </c>
      <c r="I83" s="33"/>
      <c r="J83" s="123">
        <v>40299</v>
      </c>
    </row>
    <row r="84" spans="1:10" ht="12" customHeight="1">
      <c r="A84" s="122">
        <v>75</v>
      </c>
      <c r="B84" s="403" t="s">
        <v>195</v>
      </c>
      <c r="C84" s="367"/>
      <c r="D84" s="16">
        <v>4</v>
      </c>
      <c r="E84" s="186">
        <v>4</v>
      </c>
      <c r="F84" s="203">
        <v>96.2</v>
      </c>
      <c r="G84" s="186">
        <v>15</v>
      </c>
      <c r="H84" s="64" t="s">
        <v>1276</v>
      </c>
      <c r="I84" s="33"/>
      <c r="J84" s="123">
        <v>40299</v>
      </c>
    </row>
    <row r="85" spans="1:10" ht="12" customHeight="1">
      <c r="A85" s="122">
        <v>76</v>
      </c>
      <c r="B85" s="403" t="s">
        <v>196</v>
      </c>
      <c r="C85" s="367"/>
      <c r="D85" s="16">
        <v>4</v>
      </c>
      <c r="E85" s="186">
        <v>4</v>
      </c>
      <c r="F85" s="203">
        <v>99.8</v>
      </c>
      <c r="G85" s="186">
        <v>7</v>
      </c>
      <c r="H85" s="64" t="s">
        <v>1277</v>
      </c>
      <c r="I85" s="33"/>
      <c r="J85" s="123">
        <v>40299</v>
      </c>
    </row>
    <row r="86" spans="1:10" ht="12" customHeight="1">
      <c r="A86" s="122">
        <v>77</v>
      </c>
      <c r="B86" s="403" t="s">
        <v>198</v>
      </c>
      <c r="C86" s="367"/>
      <c r="D86" s="16">
        <v>2</v>
      </c>
      <c r="E86" s="186">
        <v>2</v>
      </c>
      <c r="F86" s="203">
        <v>115.2</v>
      </c>
      <c r="G86" s="186">
        <v>2</v>
      </c>
      <c r="H86" s="64" t="s">
        <v>1279</v>
      </c>
      <c r="I86" s="33"/>
      <c r="J86" s="123">
        <v>40299</v>
      </c>
    </row>
    <row r="87" spans="1:10" ht="12" customHeight="1">
      <c r="A87" s="122">
        <v>78</v>
      </c>
      <c r="B87" s="403" t="s">
        <v>200</v>
      </c>
      <c r="C87" s="367"/>
      <c r="D87" s="16">
        <v>55</v>
      </c>
      <c r="E87" s="186">
        <v>57</v>
      </c>
      <c r="F87" s="203">
        <v>2827.3</v>
      </c>
      <c r="G87" s="186">
        <v>125</v>
      </c>
      <c r="H87" s="64" t="s">
        <v>1281</v>
      </c>
      <c r="I87" s="33"/>
      <c r="J87" s="123">
        <v>40299</v>
      </c>
    </row>
    <row r="88" spans="1:10" ht="12" customHeight="1">
      <c r="A88" s="122">
        <v>79</v>
      </c>
      <c r="B88" s="403" t="s">
        <v>202</v>
      </c>
      <c r="C88" s="367"/>
      <c r="D88" s="16">
        <v>8</v>
      </c>
      <c r="E88" s="186">
        <v>8</v>
      </c>
      <c r="F88" s="203">
        <v>394.8</v>
      </c>
      <c r="G88" s="186">
        <v>14</v>
      </c>
      <c r="H88" s="64" t="s">
        <v>1282</v>
      </c>
      <c r="I88" s="33"/>
      <c r="J88" s="123">
        <v>40299</v>
      </c>
    </row>
    <row r="89" spans="1:10" ht="12" customHeight="1">
      <c r="A89" s="122">
        <v>80</v>
      </c>
      <c r="B89" s="403" t="s">
        <v>203</v>
      </c>
      <c r="C89" s="367"/>
      <c r="D89" s="16">
        <v>60</v>
      </c>
      <c r="E89" s="186">
        <v>60</v>
      </c>
      <c r="F89" s="203">
        <v>3204.3</v>
      </c>
      <c r="G89" s="186">
        <v>150</v>
      </c>
      <c r="H89" s="64" t="s">
        <v>1283</v>
      </c>
      <c r="I89" s="33"/>
      <c r="J89" s="123">
        <v>40299</v>
      </c>
    </row>
    <row r="90" spans="1:10" ht="12" customHeight="1">
      <c r="A90" s="122">
        <v>81</v>
      </c>
      <c r="B90" s="403" t="s">
        <v>206</v>
      </c>
      <c r="C90" s="367"/>
      <c r="D90" s="16">
        <v>12</v>
      </c>
      <c r="E90" s="186">
        <v>12</v>
      </c>
      <c r="F90" s="203">
        <v>541.7</v>
      </c>
      <c r="G90" s="186">
        <v>29</v>
      </c>
      <c r="H90" s="64" t="s">
        <v>1284</v>
      </c>
      <c r="I90" s="33"/>
      <c r="J90" s="123">
        <v>40299</v>
      </c>
    </row>
    <row r="91" spans="1:10" ht="12" customHeight="1">
      <c r="A91" s="122">
        <v>82</v>
      </c>
      <c r="B91" s="403" t="s">
        <v>207</v>
      </c>
      <c r="C91" s="367"/>
      <c r="D91" s="16">
        <v>12</v>
      </c>
      <c r="E91" s="186">
        <v>12</v>
      </c>
      <c r="F91" s="203">
        <v>463.4</v>
      </c>
      <c r="G91" s="186">
        <v>22</v>
      </c>
      <c r="H91" s="64" t="s">
        <v>1289</v>
      </c>
      <c r="I91" s="33"/>
      <c r="J91" s="123">
        <v>40299</v>
      </c>
    </row>
    <row r="92" spans="1:10" ht="12" customHeight="1">
      <c r="A92" s="122">
        <v>83</v>
      </c>
      <c r="B92" s="403" t="s">
        <v>210</v>
      </c>
      <c r="C92" s="367"/>
      <c r="D92" s="16">
        <v>8</v>
      </c>
      <c r="E92" s="186">
        <v>8</v>
      </c>
      <c r="F92" s="203">
        <v>402.2</v>
      </c>
      <c r="G92" s="186">
        <v>13</v>
      </c>
      <c r="H92" s="64" t="s">
        <v>1285</v>
      </c>
      <c r="I92" s="33"/>
      <c r="J92" s="123">
        <v>40299</v>
      </c>
    </row>
    <row r="93" spans="1:10" ht="12" customHeight="1">
      <c r="A93" s="122">
        <v>84</v>
      </c>
      <c r="B93" s="403" t="s">
        <v>211</v>
      </c>
      <c r="C93" s="367"/>
      <c r="D93" s="16">
        <v>12</v>
      </c>
      <c r="E93" s="186">
        <v>12</v>
      </c>
      <c r="F93" s="203">
        <v>465.6</v>
      </c>
      <c r="G93" s="186">
        <v>37</v>
      </c>
      <c r="H93" s="64" t="s">
        <v>1286</v>
      </c>
      <c r="I93" s="33"/>
      <c r="J93" s="123">
        <v>40299</v>
      </c>
    </row>
    <row r="94" spans="1:10" ht="12" customHeight="1">
      <c r="A94" s="122">
        <v>85</v>
      </c>
      <c r="B94" s="403" t="s">
        <v>213</v>
      </c>
      <c r="C94" s="367"/>
      <c r="D94" s="16">
        <v>8</v>
      </c>
      <c r="E94" s="186">
        <v>8</v>
      </c>
      <c r="F94" s="203">
        <v>325.5</v>
      </c>
      <c r="G94" s="186">
        <v>16</v>
      </c>
      <c r="H94" s="64" t="s">
        <v>1287</v>
      </c>
      <c r="I94" s="33"/>
      <c r="J94" s="123">
        <v>40299</v>
      </c>
    </row>
    <row r="95" spans="1:10" ht="12" customHeight="1">
      <c r="A95" s="122">
        <v>86</v>
      </c>
      <c r="B95" s="403" t="s">
        <v>215</v>
      </c>
      <c r="C95" s="367"/>
      <c r="D95" s="16">
        <v>12</v>
      </c>
      <c r="E95" s="186">
        <v>12</v>
      </c>
      <c r="F95" s="203">
        <v>470.3</v>
      </c>
      <c r="G95" s="186">
        <v>20</v>
      </c>
      <c r="H95" s="64" t="s">
        <v>1288</v>
      </c>
      <c r="I95" s="33"/>
      <c r="J95" s="123">
        <v>40299</v>
      </c>
    </row>
    <row r="96" spans="1:10" ht="12" customHeight="1">
      <c r="A96" s="122">
        <v>87</v>
      </c>
      <c r="B96" s="403" t="s">
        <v>216</v>
      </c>
      <c r="C96" s="367"/>
      <c r="D96" s="16">
        <v>16</v>
      </c>
      <c r="E96" s="186">
        <v>16</v>
      </c>
      <c r="F96" s="203">
        <v>860.2</v>
      </c>
      <c r="G96" s="186">
        <v>43</v>
      </c>
      <c r="H96" s="64" t="s">
        <v>1290</v>
      </c>
      <c r="I96" s="33"/>
      <c r="J96" s="123">
        <v>40299</v>
      </c>
    </row>
    <row r="97" spans="1:10" ht="12" customHeight="1">
      <c r="A97" s="122">
        <v>88</v>
      </c>
      <c r="B97" s="403" t="s">
        <v>219</v>
      </c>
      <c r="C97" s="367"/>
      <c r="D97" s="16">
        <v>16</v>
      </c>
      <c r="E97" s="186">
        <v>16</v>
      </c>
      <c r="F97" s="203">
        <v>819</v>
      </c>
      <c r="G97" s="186">
        <v>44</v>
      </c>
      <c r="H97" s="64" t="s">
        <v>1294</v>
      </c>
      <c r="I97" s="33"/>
      <c r="J97" s="123">
        <v>40299</v>
      </c>
    </row>
    <row r="98" spans="1:10" ht="12" customHeight="1">
      <c r="A98" s="122">
        <v>89</v>
      </c>
      <c r="B98" s="403" t="s">
        <v>221</v>
      </c>
      <c r="C98" s="209"/>
      <c r="D98" s="16">
        <v>12</v>
      </c>
      <c r="E98" s="186">
        <v>12</v>
      </c>
      <c r="F98" s="204">
        <v>450.9</v>
      </c>
      <c r="G98" s="186">
        <v>22</v>
      </c>
      <c r="H98" s="64" t="s">
        <v>1291</v>
      </c>
      <c r="I98" s="33"/>
      <c r="J98" s="123">
        <v>40299</v>
      </c>
    </row>
    <row r="99" spans="1:10" ht="12" customHeight="1">
      <c r="A99" s="122">
        <v>90</v>
      </c>
      <c r="B99" s="403" t="s">
        <v>222</v>
      </c>
      <c r="C99" s="209"/>
      <c r="D99" s="16">
        <v>12</v>
      </c>
      <c r="E99" s="186">
        <v>12</v>
      </c>
      <c r="F99" s="205">
        <v>468</v>
      </c>
      <c r="G99" s="186">
        <v>30</v>
      </c>
      <c r="H99" s="64" t="s">
        <v>1292</v>
      </c>
      <c r="I99" s="33"/>
      <c r="J99" s="123">
        <v>40299</v>
      </c>
    </row>
    <row r="100" spans="1:10" ht="12" customHeight="1">
      <c r="A100" s="122">
        <v>91</v>
      </c>
      <c r="B100" s="403" t="s">
        <v>223</v>
      </c>
      <c r="C100" s="209"/>
      <c r="D100" s="16">
        <v>24</v>
      </c>
      <c r="E100" s="186">
        <v>24</v>
      </c>
      <c r="F100" s="205">
        <v>1336.7</v>
      </c>
      <c r="G100" s="186">
        <v>62</v>
      </c>
      <c r="H100" s="64" t="s">
        <v>1293</v>
      </c>
      <c r="I100" s="33"/>
      <c r="J100" s="123">
        <v>40299</v>
      </c>
    </row>
    <row r="101" spans="1:10" ht="12" customHeight="1">
      <c r="A101" s="122">
        <v>92</v>
      </c>
      <c r="B101" s="403" t="s">
        <v>226</v>
      </c>
      <c r="C101" s="209"/>
      <c r="D101" s="16">
        <v>4</v>
      </c>
      <c r="E101" s="186">
        <v>19</v>
      </c>
      <c r="F101" s="205">
        <v>557.39</v>
      </c>
      <c r="G101" s="186">
        <v>25</v>
      </c>
      <c r="H101" s="64" t="s">
        <v>1295</v>
      </c>
      <c r="I101" s="33"/>
      <c r="J101" s="123">
        <v>40299</v>
      </c>
    </row>
    <row r="102" spans="1:10" ht="12" customHeight="1">
      <c r="A102" s="122">
        <v>93</v>
      </c>
      <c r="B102" s="403" t="s">
        <v>227</v>
      </c>
      <c r="C102" s="209"/>
      <c r="D102" s="16">
        <v>12</v>
      </c>
      <c r="E102" s="186">
        <v>12</v>
      </c>
      <c r="F102" s="205">
        <v>559</v>
      </c>
      <c r="G102" s="186">
        <v>24</v>
      </c>
      <c r="H102" s="64" t="s">
        <v>1302</v>
      </c>
      <c r="I102" s="33"/>
      <c r="J102" s="123">
        <v>40299</v>
      </c>
    </row>
    <row r="103" spans="1:10" ht="12" customHeight="1">
      <c r="A103" s="122">
        <v>94</v>
      </c>
      <c r="B103" s="403" t="s">
        <v>228</v>
      </c>
      <c r="C103" s="209"/>
      <c r="D103" s="16">
        <v>5</v>
      </c>
      <c r="E103" s="186">
        <v>5</v>
      </c>
      <c r="F103" s="47">
        <v>170.5</v>
      </c>
      <c r="G103" s="186">
        <v>9</v>
      </c>
      <c r="H103" s="64" t="s">
        <v>1303</v>
      </c>
      <c r="I103" s="33"/>
      <c r="J103" s="123">
        <v>40299</v>
      </c>
    </row>
    <row r="104" spans="1:10" ht="12" customHeight="1">
      <c r="A104" s="122">
        <v>95</v>
      </c>
      <c r="B104" s="403" t="s">
        <v>229</v>
      </c>
      <c r="C104" s="209"/>
      <c r="D104" s="16">
        <v>18</v>
      </c>
      <c r="E104" s="186">
        <v>18</v>
      </c>
      <c r="F104" s="47">
        <v>819.7</v>
      </c>
      <c r="G104" s="186">
        <v>37</v>
      </c>
      <c r="H104" s="64" t="s">
        <v>1296</v>
      </c>
      <c r="I104" s="33"/>
      <c r="J104" s="123">
        <v>40299</v>
      </c>
    </row>
    <row r="105" spans="1:10" ht="12" customHeight="1">
      <c r="A105" s="122">
        <v>96</v>
      </c>
      <c r="B105" s="403" t="s">
        <v>230</v>
      </c>
      <c r="C105" s="209"/>
      <c r="D105" s="16">
        <v>12</v>
      </c>
      <c r="E105" s="186">
        <v>12</v>
      </c>
      <c r="F105" s="47">
        <v>462.6</v>
      </c>
      <c r="G105" s="186">
        <v>20</v>
      </c>
      <c r="H105" s="64" t="s">
        <v>1297</v>
      </c>
      <c r="I105" s="33"/>
      <c r="J105" s="123">
        <v>40299</v>
      </c>
    </row>
    <row r="106" spans="1:10" ht="12" customHeight="1">
      <c r="A106" s="122">
        <v>97</v>
      </c>
      <c r="B106" s="403" t="s">
        <v>231</v>
      </c>
      <c r="C106" s="209"/>
      <c r="D106" s="16">
        <v>18</v>
      </c>
      <c r="E106" s="186">
        <v>18</v>
      </c>
      <c r="F106" s="47">
        <v>836.1</v>
      </c>
      <c r="G106" s="186">
        <v>55</v>
      </c>
      <c r="H106" s="64" t="s">
        <v>1298</v>
      </c>
      <c r="I106" s="33"/>
      <c r="J106" s="123">
        <v>40299</v>
      </c>
    </row>
    <row r="107" spans="1:10" ht="12" customHeight="1">
      <c r="A107" s="122">
        <v>98</v>
      </c>
      <c r="B107" s="403" t="s">
        <v>232</v>
      </c>
      <c r="C107" s="209"/>
      <c r="D107" s="16">
        <v>12</v>
      </c>
      <c r="E107" s="186">
        <v>12</v>
      </c>
      <c r="F107" s="47">
        <v>467.4</v>
      </c>
      <c r="G107" s="186">
        <v>27</v>
      </c>
      <c r="H107" s="64" t="s">
        <v>1299</v>
      </c>
      <c r="I107" s="33"/>
      <c r="J107" s="123">
        <v>40299</v>
      </c>
    </row>
    <row r="108" spans="1:10" ht="12" customHeight="1">
      <c r="A108" s="122">
        <v>99</v>
      </c>
      <c r="B108" s="403" t="s">
        <v>233</v>
      </c>
      <c r="C108" s="209"/>
      <c r="D108" s="16">
        <v>16</v>
      </c>
      <c r="E108" s="186">
        <v>16</v>
      </c>
      <c r="F108" s="47">
        <v>559.4</v>
      </c>
      <c r="G108" s="186">
        <v>20</v>
      </c>
      <c r="H108" s="64" t="s">
        <v>1300</v>
      </c>
      <c r="I108" s="33"/>
      <c r="J108" s="123">
        <v>40299</v>
      </c>
    </row>
    <row r="109" spans="1:10" ht="12" customHeight="1">
      <c r="A109" s="122">
        <v>100</v>
      </c>
      <c r="B109" s="403" t="s">
        <v>234</v>
      </c>
      <c r="C109" s="209"/>
      <c r="D109" s="16">
        <v>12</v>
      </c>
      <c r="E109" s="186">
        <v>12</v>
      </c>
      <c r="F109" s="47">
        <v>439.1</v>
      </c>
      <c r="G109" s="186">
        <v>22</v>
      </c>
      <c r="H109" s="64" t="s">
        <v>1301</v>
      </c>
      <c r="I109" s="33"/>
      <c r="J109" s="123">
        <v>40299</v>
      </c>
    </row>
    <row r="110" spans="1:10" ht="12" customHeight="1">
      <c r="A110" s="122">
        <v>101</v>
      </c>
      <c r="B110" s="403" t="s">
        <v>235</v>
      </c>
      <c r="C110" s="209"/>
      <c r="D110" s="16">
        <v>8</v>
      </c>
      <c r="E110" s="186">
        <v>8</v>
      </c>
      <c r="F110" s="47">
        <v>411.4</v>
      </c>
      <c r="G110" s="186">
        <v>18</v>
      </c>
      <c r="H110" s="64" t="s">
        <v>1304</v>
      </c>
      <c r="I110" s="33"/>
      <c r="J110" s="123">
        <v>40299</v>
      </c>
    </row>
    <row r="111" spans="1:10" ht="12" customHeight="1">
      <c r="A111" s="122">
        <v>102</v>
      </c>
      <c r="B111" s="403" t="s">
        <v>236</v>
      </c>
      <c r="C111" s="209"/>
      <c r="D111" s="16">
        <v>12</v>
      </c>
      <c r="E111" s="186">
        <v>12</v>
      </c>
      <c r="F111" s="47">
        <v>467.8</v>
      </c>
      <c r="G111" s="186">
        <v>25</v>
      </c>
      <c r="H111" s="64" t="s">
        <v>1309</v>
      </c>
      <c r="I111" s="33"/>
      <c r="J111" s="123">
        <v>40299</v>
      </c>
    </row>
    <row r="112" spans="1:10" ht="12" customHeight="1">
      <c r="A112" s="122">
        <v>103</v>
      </c>
      <c r="B112" s="403" t="s">
        <v>237</v>
      </c>
      <c r="C112" s="209"/>
      <c r="D112" s="16">
        <v>18</v>
      </c>
      <c r="E112" s="186">
        <v>18</v>
      </c>
      <c r="F112" s="47">
        <v>868.2</v>
      </c>
      <c r="G112" s="186">
        <v>42</v>
      </c>
      <c r="H112" s="64" t="s">
        <v>1310</v>
      </c>
      <c r="I112" s="33"/>
      <c r="J112" s="123">
        <v>40299</v>
      </c>
    </row>
    <row r="113" spans="1:10" ht="12" customHeight="1">
      <c r="A113" s="122">
        <v>104</v>
      </c>
      <c r="B113" s="403" t="s">
        <v>239</v>
      </c>
      <c r="C113" s="209"/>
      <c r="D113" s="16">
        <v>1</v>
      </c>
      <c r="E113" s="186">
        <v>12</v>
      </c>
      <c r="F113" s="47">
        <v>351</v>
      </c>
      <c r="G113" s="186">
        <v>13</v>
      </c>
      <c r="H113" s="64" t="s">
        <v>1305</v>
      </c>
      <c r="I113" s="33"/>
      <c r="J113" s="123">
        <v>40299</v>
      </c>
    </row>
    <row r="114" spans="1:10" ht="12" customHeight="1">
      <c r="A114" s="122">
        <v>105</v>
      </c>
      <c r="B114" s="403" t="s">
        <v>241</v>
      </c>
      <c r="C114" s="209"/>
      <c r="D114" s="16">
        <v>8</v>
      </c>
      <c r="E114" s="186">
        <v>8</v>
      </c>
      <c r="F114" s="47">
        <v>322.5</v>
      </c>
      <c r="G114" s="186">
        <v>21</v>
      </c>
      <c r="H114" s="64" t="s">
        <v>1306</v>
      </c>
      <c r="I114" s="33"/>
      <c r="J114" s="123">
        <v>40299</v>
      </c>
    </row>
    <row r="115" spans="1:10" ht="12" customHeight="1">
      <c r="A115" s="122">
        <v>106</v>
      </c>
      <c r="B115" s="403" t="s">
        <v>242</v>
      </c>
      <c r="C115" s="209"/>
      <c r="D115" s="16">
        <v>12</v>
      </c>
      <c r="E115" s="186">
        <v>12</v>
      </c>
      <c r="F115" s="47">
        <v>471.8</v>
      </c>
      <c r="G115" s="186">
        <v>20</v>
      </c>
      <c r="H115" s="64" t="s">
        <v>1307</v>
      </c>
      <c r="I115" s="33"/>
      <c r="J115" s="123">
        <v>40299</v>
      </c>
    </row>
    <row r="116" spans="1:10" ht="12" customHeight="1">
      <c r="A116" s="122">
        <v>107</v>
      </c>
      <c r="B116" s="403" t="s">
        <v>243</v>
      </c>
      <c r="C116" s="209"/>
      <c r="D116" s="16">
        <v>10</v>
      </c>
      <c r="E116" s="186">
        <v>10</v>
      </c>
      <c r="F116" s="47">
        <v>842.6</v>
      </c>
      <c r="G116" s="186">
        <v>39</v>
      </c>
      <c r="H116" s="64" t="s">
        <v>1308</v>
      </c>
      <c r="I116" s="33"/>
      <c r="J116" s="123">
        <v>40299</v>
      </c>
    </row>
    <row r="117" spans="1:10" ht="12" customHeight="1">
      <c r="A117" s="122">
        <v>108</v>
      </c>
      <c r="B117" s="403" t="s">
        <v>246</v>
      </c>
      <c r="C117" s="209"/>
      <c r="D117" s="16">
        <v>18</v>
      </c>
      <c r="E117" s="186">
        <v>18</v>
      </c>
      <c r="F117" s="47">
        <v>833.3</v>
      </c>
      <c r="G117" s="186">
        <v>42</v>
      </c>
      <c r="H117" s="64" t="s">
        <v>1311</v>
      </c>
      <c r="I117" s="33"/>
      <c r="J117" s="123">
        <v>40299</v>
      </c>
    </row>
    <row r="118" spans="1:10" ht="12.75" customHeight="1">
      <c r="A118" s="122">
        <v>109</v>
      </c>
      <c r="B118" s="403" t="s">
        <v>247</v>
      </c>
      <c r="C118" s="209"/>
      <c r="D118" s="16">
        <v>18</v>
      </c>
      <c r="E118" s="186">
        <v>18</v>
      </c>
      <c r="F118" s="47">
        <v>823</v>
      </c>
      <c r="G118" s="186">
        <v>38</v>
      </c>
      <c r="H118" s="64" t="s">
        <v>1320</v>
      </c>
      <c r="I118" s="33"/>
      <c r="J118" s="123">
        <v>40299</v>
      </c>
    </row>
    <row r="119" spans="1:10" ht="12" customHeight="1">
      <c r="A119" s="122">
        <v>110</v>
      </c>
      <c r="B119" s="403" t="s">
        <v>249</v>
      </c>
      <c r="C119" s="209"/>
      <c r="D119" s="16">
        <v>18</v>
      </c>
      <c r="E119" s="186">
        <v>18</v>
      </c>
      <c r="F119" s="47">
        <v>824.6</v>
      </c>
      <c r="G119" s="186">
        <v>31</v>
      </c>
      <c r="H119" s="64" t="s">
        <v>1312</v>
      </c>
      <c r="I119" s="33"/>
      <c r="J119" s="123">
        <v>40299</v>
      </c>
    </row>
    <row r="120" spans="1:10" ht="12" customHeight="1">
      <c r="A120" s="122">
        <v>111</v>
      </c>
      <c r="B120" s="403" t="s">
        <v>250</v>
      </c>
      <c r="C120" s="209"/>
      <c r="D120" s="16">
        <v>18</v>
      </c>
      <c r="E120" s="186">
        <v>18</v>
      </c>
      <c r="F120" s="47">
        <v>825.4</v>
      </c>
      <c r="G120" s="186">
        <v>43</v>
      </c>
      <c r="H120" s="64" t="s">
        <v>1313</v>
      </c>
      <c r="I120" s="33"/>
      <c r="J120" s="123">
        <v>40299</v>
      </c>
    </row>
    <row r="121" spans="1:10" ht="12" customHeight="1">
      <c r="A121" s="122">
        <v>112</v>
      </c>
      <c r="B121" s="403" t="s">
        <v>251</v>
      </c>
      <c r="C121" s="209"/>
      <c r="D121" s="16">
        <v>18</v>
      </c>
      <c r="E121" s="186">
        <v>18</v>
      </c>
      <c r="F121" s="47">
        <v>867.5</v>
      </c>
      <c r="G121" s="186">
        <v>41</v>
      </c>
      <c r="H121" s="64" t="s">
        <v>1314</v>
      </c>
      <c r="I121" s="33"/>
      <c r="J121" s="123">
        <v>40299</v>
      </c>
    </row>
    <row r="122" spans="1:10" ht="12" customHeight="1">
      <c r="A122" s="122">
        <v>113</v>
      </c>
      <c r="B122" s="403" t="s">
        <v>253</v>
      </c>
      <c r="C122" s="209"/>
      <c r="D122" s="16">
        <v>18</v>
      </c>
      <c r="E122" s="186">
        <v>18</v>
      </c>
      <c r="F122" s="47">
        <v>857.8</v>
      </c>
      <c r="G122" s="186">
        <v>45</v>
      </c>
      <c r="H122" s="64" t="s">
        <v>1315</v>
      </c>
      <c r="I122" s="33"/>
      <c r="J122" s="123">
        <v>40299</v>
      </c>
    </row>
    <row r="123" spans="1:10" ht="12" customHeight="1">
      <c r="A123" s="122">
        <v>114</v>
      </c>
      <c r="B123" s="403" t="s">
        <v>254</v>
      </c>
      <c r="C123" s="209"/>
      <c r="D123" s="16">
        <v>18</v>
      </c>
      <c r="E123" s="186">
        <v>18</v>
      </c>
      <c r="F123" s="47">
        <v>853.9</v>
      </c>
      <c r="G123" s="186">
        <v>40</v>
      </c>
      <c r="H123" s="64" t="s">
        <v>1316</v>
      </c>
      <c r="I123" s="33"/>
      <c r="J123" s="123">
        <v>40299</v>
      </c>
    </row>
    <row r="124" spans="1:10" ht="12" customHeight="1">
      <c r="A124" s="122">
        <v>115</v>
      </c>
      <c r="B124" s="403" t="s">
        <v>255</v>
      </c>
      <c r="C124" s="209"/>
      <c r="D124" s="16">
        <v>18</v>
      </c>
      <c r="E124" s="186">
        <v>18</v>
      </c>
      <c r="F124" s="48">
        <v>871.4</v>
      </c>
      <c r="G124" s="186">
        <v>48</v>
      </c>
      <c r="H124" s="64" t="s">
        <v>1317</v>
      </c>
      <c r="I124" s="33"/>
      <c r="J124" s="123">
        <v>40299</v>
      </c>
    </row>
    <row r="125" spans="1:10" ht="12" customHeight="1">
      <c r="A125" s="122">
        <v>116</v>
      </c>
      <c r="B125" s="403" t="s">
        <v>256</v>
      </c>
      <c r="C125" s="209"/>
      <c r="D125" s="16">
        <v>18</v>
      </c>
      <c r="E125" s="186">
        <v>18</v>
      </c>
      <c r="F125" s="49">
        <v>886.6</v>
      </c>
      <c r="G125" s="186">
        <v>43</v>
      </c>
      <c r="H125" s="64" t="s">
        <v>1318</v>
      </c>
      <c r="I125" s="33"/>
      <c r="J125" s="123">
        <v>40299</v>
      </c>
    </row>
    <row r="126" spans="1:10" ht="12" customHeight="1">
      <c r="A126" s="122">
        <v>117</v>
      </c>
      <c r="B126" s="403" t="s">
        <v>258</v>
      </c>
      <c r="C126" s="209"/>
      <c r="D126" s="16">
        <v>18</v>
      </c>
      <c r="E126" s="186">
        <v>18</v>
      </c>
      <c r="F126" s="49">
        <v>836.7</v>
      </c>
      <c r="G126" s="186">
        <v>46</v>
      </c>
      <c r="H126" s="64" t="s">
        <v>1319</v>
      </c>
      <c r="I126" s="33"/>
      <c r="J126" s="123">
        <v>40299</v>
      </c>
    </row>
    <row r="127" spans="1:10" ht="12" customHeight="1">
      <c r="A127" s="122">
        <v>118</v>
      </c>
      <c r="B127" s="403" t="s">
        <v>260</v>
      </c>
      <c r="C127" s="209"/>
      <c r="D127" s="16">
        <v>85</v>
      </c>
      <c r="E127" s="186">
        <v>85</v>
      </c>
      <c r="F127" s="49">
        <v>4170.6</v>
      </c>
      <c r="G127" s="186">
        <v>203</v>
      </c>
      <c r="H127" s="64" t="s">
        <v>1321</v>
      </c>
      <c r="I127" s="33"/>
      <c r="J127" s="123">
        <v>40299</v>
      </c>
    </row>
    <row r="128" spans="1:10" ht="12" customHeight="1">
      <c r="A128" s="122">
        <v>119</v>
      </c>
      <c r="B128" s="403" t="s">
        <v>263</v>
      </c>
      <c r="C128" s="209"/>
      <c r="D128" s="16">
        <v>60</v>
      </c>
      <c r="E128" s="186">
        <v>60</v>
      </c>
      <c r="F128" s="49">
        <v>2813.6</v>
      </c>
      <c r="G128" s="186">
        <v>138</v>
      </c>
      <c r="H128" s="64" t="s">
        <v>1322</v>
      </c>
      <c r="I128" s="33"/>
      <c r="J128" s="123">
        <v>40299</v>
      </c>
    </row>
    <row r="129" spans="1:10" ht="12" customHeight="1">
      <c r="A129" s="122">
        <v>120</v>
      </c>
      <c r="B129" s="403" t="s">
        <v>266</v>
      </c>
      <c r="C129" s="209"/>
      <c r="D129" s="16">
        <v>60</v>
      </c>
      <c r="E129" s="186">
        <v>60</v>
      </c>
      <c r="F129" s="49">
        <v>2797.7</v>
      </c>
      <c r="G129" s="186">
        <v>148</v>
      </c>
      <c r="H129" s="64" t="s">
        <v>1323</v>
      </c>
      <c r="I129" s="33"/>
      <c r="J129" s="123">
        <v>40299</v>
      </c>
    </row>
    <row r="130" spans="1:10" ht="12" customHeight="1">
      <c r="A130" s="122">
        <v>121</v>
      </c>
      <c r="B130" s="403" t="s">
        <v>269</v>
      </c>
      <c r="C130" s="209"/>
      <c r="D130" s="16">
        <v>16</v>
      </c>
      <c r="E130" s="186">
        <v>16</v>
      </c>
      <c r="F130" s="49">
        <v>829.7</v>
      </c>
      <c r="G130" s="186">
        <v>46</v>
      </c>
      <c r="H130" s="64" t="s">
        <v>1328</v>
      </c>
      <c r="I130" s="33"/>
      <c r="J130" s="123">
        <v>40299</v>
      </c>
    </row>
    <row r="131" spans="1:10" ht="12" customHeight="1">
      <c r="A131" s="122">
        <v>122</v>
      </c>
      <c r="B131" s="403" t="s">
        <v>270</v>
      </c>
      <c r="C131" s="209"/>
      <c r="D131" s="16">
        <v>21</v>
      </c>
      <c r="E131" s="186">
        <v>21</v>
      </c>
      <c r="F131" s="49">
        <v>1448</v>
      </c>
      <c r="G131" s="186">
        <v>63</v>
      </c>
      <c r="H131" s="64" t="s">
        <v>1329</v>
      </c>
      <c r="I131" s="33"/>
      <c r="J131" s="123">
        <v>40299</v>
      </c>
    </row>
    <row r="132" spans="1:10" ht="12" customHeight="1">
      <c r="A132" s="122">
        <v>123</v>
      </c>
      <c r="B132" s="403" t="s">
        <v>271</v>
      </c>
      <c r="C132" s="209"/>
      <c r="D132" s="16">
        <v>16</v>
      </c>
      <c r="E132" s="186">
        <v>16</v>
      </c>
      <c r="F132" s="49">
        <v>928.3</v>
      </c>
      <c r="G132" s="186">
        <v>49</v>
      </c>
      <c r="H132" s="64" t="s">
        <v>1330</v>
      </c>
      <c r="I132" s="33"/>
      <c r="J132" s="123">
        <v>40299</v>
      </c>
    </row>
    <row r="133" spans="1:10" ht="12" customHeight="1">
      <c r="A133" s="122">
        <v>124</v>
      </c>
      <c r="B133" s="403" t="s">
        <v>273</v>
      </c>
      <c r="C133" s="209"/>
      <c r="D133" s="16">
        <v>60</v>
      </c>
      <c r="E133" s="186">
        <v>60</v>
      </c>
      <c r="F133" s="49">
        <v>3241</v>
      </c>
      <c r="G133" s="186">
        <v>153</v>
      </c>
      <c r="H133" s="64" t="s">
        <v>1331</v>
      </c>
      <c r="I133" s="33"/>
      <c r="J133" s="123">
        <v>40299</v>
      </c>
    </row>
    <row r="134" spans="1:10" ht="12" customHeight="1">
      <c r="A134" s="122">
        <v>125</v>
      </c>
      <c r="B134" s="403" t="s">
        <v>276</v>
      </c>
      <c r="C134" s="209"/>
      <c r="D134" s="16">
        <v>16</v>
      </c>
      <c r="E134" s="186">
        <v>16</v>
      </c>
      <c r="F134" s="49">
        <v>970.1</v>
      </c>
      <c r="G134" s="186">
        <v>50</v>
      </c>
      <c r="H134" s="64" t="s">
        <v>1332</v>
      </c>
      <c r="I134" s="33"/>
      <c r="J134" s="123">
        <v>40299</v>
      </c>
    </row>
    <row r="135" spans="1:10" ht="12" customHeight="1">
      <c r="A135" s="122">
        <v>126</v>
      </c>
      <c r="B135" s="403" t="s">
        <v>278</v>
      </c>
      <c r="C135" s="209"/>
      <c r="D135" s="16">
        <v>25</v>
      </c>
      <c r="E135" s="186">
        <v>25</v>
      </c>
      <c r="F135" s="49">
        <v>1419.1</v>
      </c>
      <c r="G135" s="186">
        <v>68</v>
      </c>
      <c r="H135" s="64" t="s">
        <v>1333</v>
      </c>
      <c r="I135" s="33"/>
      <c r="J135" s="123">
        <v>40299</v>
      </c>
    </row>
    <row r="136" spans="1:10" ht="12" customHeight="1">
      <c r="A136" s="122">
        <v>127</v>
      </c>
      <c r="B136" s="403" t="s">
        <v>281</v>
      </c>
      <c r="C136" s="209"/>
      <c r="D136" s="16">
        <v>16</v>
      </c>
      <c r="E136" s="186">
        <v>16</v>
      </c>
      <c r="F136" s="49">
        <v>966.6</v>
      </c>
      <c r="G136" s="186">
        <v>48</v>
      </c>
      <c r="H136" s="64" t="s">
        <v>1334</v>
      </c>
      <c r="I136" s="33"/>
      <c r="J136" s="123">
        <v>40299</v>
      </c>
    </row>
    <row r="137" spans="1:10" ht="12" customHeight="1">
      <c r="A137" s="122">
        <v>128</v>
      </c>
      <c r="B137" s="403" t="s">
        <v>282</v>
      </c>
      <c r="C137" s="209"/>
      <c r="D137" s="16">
        <v>27</v>
      </c>
      <c r="E137" s="186">
        <v>27</v>
      </c>
      <c r="F137" s="49">
        <v>1478.9</v>
      </c>
      <c r="G137" s="186">
        <v>65</v>
      </c>
      <c r="H137" s="64" t="s">
        <v>1335</v>
      </c>
      <c r="I137" s="33"/>
      <c r="J137" s="123">
        <v>40299</v>
      </c>
    </row>
    <row r="138" spans="1:10" ht="12" customHeight="1">
      <c r="A138" s="122">
        <v>129</v>
      </c>
      <c r="B138" s="403" t="s">
        <v>283</v>
      </c>
      <c r="C138" s="209"/>
      <c r="D138" s="16">
        <v>16</v>
      </c>
      <c r="E138" s="186">
        <v>16</v>
      </c>
      <c r="F138" s="49">
        <v>1101.2</v>
      </c>
      <c r="G138" s="186">
        <v>47</v>
      </c>
      <c r="H138" s="64" t="s">
        <v>1336</v>
      </c>
      <c r="I138" s="33"/>
      <c r="J138" s="123">
        <v>40299</v>
      </c>
    </row>
    <row r="139" spans="1:10" ht="12" customHeight="1">
      <c r="A139" s="122">
        <v>130</v>
      </c>
      <c r="B139" s="403" t="s">
        <v>284</v>
      </c>
      <c r="C139" s="209"/>
      <c r="D139" s="16">
        <v>27</v>
      </c>
      <c r="E139" s="186">
        <v>28</v>
      </c>
      <c r="F139" s="49">
        <v>1453.6</v>
      </c>
      <c r="G139" s="186">
        <v>67</v>
      </c>
      <c r="H139" s="64" t="s">
        <v>1337</v>
      </c>
      <c r="I139" s="33"/>
      <c r="J139" s="123">
        <v>40299</v>
      </c>
    </row>
    <row r="140" spans="1:10" ht="12" customHeight="1">
      <c r="A140" s="122">
        <v>131</v>
      </c>
      <c r="B140" s="403" t="s">
        <v>287</v>
      </c>
      <c r="C140" s="209"/>
      <c r="D140" s="16">
        <v>16</v>
      </c>
      <c r="E140" s="186">
        <v>16</v>
      </c>
      <c r="F140" s="49">
        <v>817.8</v>
      </c>
      <c r="G140" s="186">
        <v>49</v>
      </c>
      <c r="H140" s="64" t="s">
        <v>1324</v>
      </c>
      <c r="I140" s="33"/>
      <c r="J140" s="123">
        <v>40299</v>
      </c>
    </row>
    <row r="141" spans="1:10" ht="12" customHeight="1">
      <c r="A141" s="122">
        <v>132</v>
      </c>
      <c r="B141" s="403" t="s">
        <v>288</v>
      </c>
      <c r="C141" s="209"/>
      <c r="D141" s="16">
        <v>16</v>
      </c>
      <c r="E141" s="186">
        <v>16</v>
      </c>
      <c r="F141" s="49">
        <v>1069</v>
      </c>
      <c r="G141" s="186">
        <v>45</v>
      </c>
      <c r="H141" s="64" t="s">
        <v>1338</v>
      </c>
      <c r="I141" s="33"/>
      <c r="J141" s="123">
        <v>40299</v>
      </c>
    </row>
    <row r="142" spans="1:10" ht="12" customHeight="1">
      <c r="A142" s="122">
        <v>133</v>
      </c>
      <c r="B142" s="403" t="s">
        <v>289</v>
      </c>
      <c r="C142" s="209"/>
      <c r="D142" s="16">
        <v>30</v>
      </c>
      <c r="E142" s="186">
        <v>36</v>
      </c>
      <c r="F142" s="49">
        <v>1504.2</v>
      </c>
      <c r="G142" s="186">
        <v>71</v>
      </c>
      <c r="H142" s="64" t="s">
        <v>1339</v>
      </c>
      <c r="I142" s="33"/>
      <c r="J142" s="123">
        <v>40299</v>
      </c>
    </row>
    <row r="143" spans="1:10" ht="12" customHeight="1">
      <c r="A143" s="122">
        <v>134</v>
      </c>
      <c r="B143" s="403" t="s">
        <v>292</v>
      </c>
      <c r="C143" s="209"/>
      <c r="D143" s="16">
        <v>16</v>
      </c>
      <c r="E143" s="186">
        <v>16</v>
      </c>
      <c r="F143" s="49">
        <v>783.7</v>
      </c>
      <c r="G143" s="186">
        <v>47</v>
      </c>
      <c r="H143" s="64" t="s">
        <v>1325</v>
      </c>
      <c r="I143" s="33"/>
      <c r="J143" s="123">
        <v>40299</v>
      </c>
    </row>
    <row r="144" spans="1:10" ht="12" customHeight="1">
      <c r="A144" s="122">
        <v>135</v>
      </c>
      <c r="B144" s="403" t="s">
        <v>293</v>
      </c>
      <c r="C144" s="209"/>
      <c r="D144" s="16">
        <v>16</v>
      </c>
      <c r="E144" s="186">
        <v>16</v>
      </c>
      <c r="F144" s="49">
        <v>807.7</v>
      </c>
      <c r="G144" s="186">
        <v>40</v>
      </c>
      <c r="H144" s="64" t="s">
        <v>1326</v>
      </c>
      <c r="I144" s="33"/>
      <c r="J144" s="123">
        <v>40299</v>
      </c>
    </row>
    <row r="145" spans="1:10" ht="12" customHeight="1">
      <c r="A145" s="122">
        <v>136</v>
      </c>
      <c r="B145" s="403" t="s">
        <v>294</v>
      </c>
      <c r="C145" s="209"/>
      <c r="D145" s="16">
        <v>16</v>
      </c>
      <c r="E145" s="186">
        <v>16</v>
      </c>
      <c r="F145" s="49">
        <v>776.8</v>
      </c>
      <c r="G145" s="186">
        <v>33</v>
      </c>
      <c r="H145" s="64" t="s">
        <v>1327</v>
      </c>
      <c r="I145" s="33"/>
      <c r="J145" s="123">
        <v>40299</v>
      </c>
    </row>
    <row r="146" spans="1:10" ht="13.5" customHeight="1" hidden="1">
      <c r="A146" s="122">
        <v>137</v>
      </c>
      <c r="B146" s="403" t="s">
        <v>296</v>
      </c>
      <c r="C146" s="209"/>
      <c r="D146" s="16"/>
      <c r="E146" s="183"/>
      <c r="F146" s="49">
        <v>50.3</v>
      </c>
      <c r="G146" s="186"/>
      <c r="H146" s="33"/>
      <c r="I146" s="33"/>
      <c r="J146" s="123">
        <v>40299</v>
      </c>
    </row>
    <row r="147" spans="1:10" ht="24.75" customHeight="1">
      <c r="A147" s="122">
        <v>137</v>
      </c>
      <c r="B147" s="403" t="s">
        <v>297</v>
      </c>
      <c r="C147" s="209"/>
      <c r="D147" s="16">
        <v>3</v>
      </c>
      <c r="E147" s="186">
        <v>3</v>
      </c>
      <c r="F147" s="49">
        <v>113.8</v>
      </c>
      <c r="G147" s="186">
        <v>5</v>
      </c>
      <c r="H147" s="64" t="s">
        <v>1340</v>
      </c>
      <c r="I147" s="33"/>
      <c r="J147" s="123">
        <v>40299</v>
      </c>
    </row>
    <row r="148" spans="1:10" ht="25.5" customHeight="1">
      <c r="A148" s="122">
        <v>138</v>
      </c>
      <c r="B148" s="403" t="s">
        <v>298</v>
      </c>
      <c r="C148" s="209"/>
      <c r="D148" s="16">
        <v>3</v>
      </c>
      <c r="E148" s="186">
        <v>3</v>
      </c>
      <c r="F148" s="49">
        <v>135.4</v>
      </c>
      <c r="G148" s="186">
        <v>4</v>
      </c>
      <c r="H148" s="64" t="s">
        <v>1341</v>
      </c>
      <c r="I148" s="33"/>
      <c r="J148" s="123">
        <v>40299</v>
      </c>
    </row>
    <row r="149" spans="1:10" ht="24" customHeight="1">
      <c r="A149" s="122">
        <v>139</v>
      </c>
      <c r="B149" s="403" t="s">
        <v>299</v>
      </c>
      <c r="C149" s="209"/>
      <c r="D149" s="16">
        <v>12</v>
      </c>
      <c r="E149" s="186">
        <v>12</v>
      </c>
      <c r="F149" s="47">
        <v>464.1</v>
      </c>
      <c r="G149" s="186">
        <v>27</v>
      </c>
      <c r="H149" s="64" t="s">
        <v>1342</v>
      </c>
      <c r="I149" s="33"/>
      <c r="J149" s="123">
        <v>40299</v>
      </c>
    </row>
    <row r="150" spans="1:10" ht="24" customHeight="1">
      <c r="A150" s="122">
        <v>140</v>
      </c>
      <c r="B150" s="403" t="s">
        <v>300</v>
      </c>
      <c r="C150" s="209"/>
      <c r="D150" s="16">
        <v>16</v>
      </c>
      <c r="E150" s="186">
        <v>16</v>
      </c>
      <c r="F150" s="47">
        <v>765.6</v>
      </c>
      <c r="G150" s="186">
        <v>31</v>
      </c>
      <c r="H150" s="64" t="s">
        <v>1343</v>
      </c>
      <c r="I150" s="33"/>
      <c r="J150" s="123">
        <v>40299</v>
      </c>
    </row>
    <row r="151" spans="1:10" ht="12" customHeight="1">
      <c r="A151" s="122">
        <v>141</v>
      </c>
      <c r="B151" s="403" t="s">
        <v>302</v>
      </c>
      <c r="C151" s="209"/>
      <c r="D151" s="16">
        <v>3</v>
      </c>
      <c r="E151" s="186">
        <v>3</v>
      </c>
      <c r="F151" s="47">
        <v>93.1</v>
      </c>
      <c r="G151" s="186">
        <v>5</v>
      </c>
      <c r="H151" s="64" t="s">
        <v>1345</v>
      </c>
      <c r="I151" s="33"/>
      <c r="J151" s="123">
        <v>40299</v>
      </c>
    </row>
    <row r="152" spans="1:10" ht="12" customHeight="1">
      <c r="A152" s="122">
        <v>142</v>
      </c>
      <c r="B152" s="403" t="s">
        <v>303</v>
      </c>
      <c r="C152" s="209"/>
      <c r="D152" s="16">
        <v>4</v>
      </c>
      <c r="E152" s="186">
        <v>6</v>
      </c>
      <c r="F152" s="47">
        <v>263.4</v>
      </c>
      <c r="G152" s="186">
        <v>10</v>
      </c>
      <c r="H152" s="64" t="s">
        <v>1346</v>
      </c>
      <c r="I152" s="33"/>
      <c r="J152" s="123">
        <v>40299</v>
      </c>
    </row>
    <row r="153" spans="1:10" ht="12" customHeight="1">
      <c r="A153" s="122">
        <v>143</v>
      </c>
      <c r="B153" s="403" t="s">
        <v>304</v>
      </c>
      <c r="C153" s="209"/>
      <c r="D153" s="16">
        <v>16</v>
      </c>
      <c r="E153" s="186">
        <v>16</v>
      </c>
      <c r="F153" s="47">
        <v>555.2</v>
      </c>
      <c r="G153" s="186">
        <v>23</v>
      </c>
      <c r="H153" s="64" t="s">
        <v>1347</v>
      </c>
      <c r="I153" s="33"/>
      <c r="J153" s="123">
        <v>40299</v>
      </c>
    </row>
    <row r="154" spans="1:10" ht="12" customHeight="1">
      <c r="A154" s="122">
        <v>144</v>
      </c>
      <c r="B154" s="403" t="s">
        <v>305</v>
      </c>
      <c r="C154" s="209"/>
      <c r="D154" s="16">
        <v>12</v>
      </c>
      <c r="E154" s="186">
        <v>12</v>
      </c>
      <c r="F154" s="47">
        <v>573.4</v>
      </c>
      <c r="G154" s="186">
        <v>30</v>
      </c>
      <c r="H154" s="64" t="s">
        <v>1348</v>
      </c>
      <c r="I154" s="33"/>
      <c r="J154" s="123">
        <v>40299</v>
      </c>
    </row>
    <row r="155" spans="1:10" ht="23.25" customHeight="1">
      <c r="A155" s="122">
        <v>145</v>
      </c>
      <c r="B155" s="403" t="s">
        <v>306</v>
      </c>
      <c r="C155" s="209"/>
      <c r="D155" s="16">
        <v>16</v>
      </c>
      <c r="E155" s="186">
        <v>16</v>
      </c>
      <c r="F155" s="47">
        <v>682.3</v>
      </c>
      <c r="G155" s="186">
        <v>36</v>
      </c>
      <c r="H155" s="64" t="s">
        <v>1349</v>
      </c>
      <c r="I155" s="33"/>
      <c r="J155" s="123">
        <v>40299</v>
      </c>
    </row>
    <row r="156" spans="1:10" ht="24" customHeight="1">
      <c r="A156" s="122">
        <v>146</v>
      </c>
      <c r="B156" s="403" t="s">
        <v>307</v>
      </c>
      <c r="C156" s="209"/>
      <c r="D156" s="16">
        <v>16</v>
      </c>
      <c r="E156" s="186">
        <v>16</v>
      </c>
      <c r="F156" s="47">
        <v>703.6</v>
      </c>
      <c r="G156" s="186">
        <v>38</v>
      </c>
      <c r="H156" s="64" t="s">
        <v>1350</v>
      </c>
      <c r="I156" s="33"/>
      <c r="J156" s="123">
        <v>40299</v>
      </c>
    </row>
    <row r="157" spans="1:10" ht="24" customHeight="1">
      <c r="A157" s="122">
        <v>147</v>
      </c>
      <c r="B157" s="403" t="s">
        <v>308</v>
      </c>
      <c r="C157" s="209"/>
      <c r="D157" s="16">
        <v>16</v>
      </c>
      <c r="E157" s="186">
        <v>16</v>
      </c>
      <c r="F157" s="47">
        <v>680.8</v>
      </c>
      <c r="G157" s="186">
        <v>30</v>
      </c>
      <c r="H157" s="64" t="s">
        <v>1351</v>
      </c>
      <c r="I157" s="33"/>
      <c r="J157" s="123">
        <v>40299</v>
      </c>
    </row>
    <row r="158" spans="1:10" ht="23.25" customHeight="1">
      <c r="A158" s="122">
        <v>148</v>
      </c>
      <c r="B158" s="403" t="s">
        <v>309</v>
      </c>
      <c r="C158" s="209"/>
      <c r="D158" s="16">
        <v>8</v>
      </c>
      <c r="E158" s="186">
        <v>8</v>
      </c>
      <c r="F158" s="47">
        <v>373.1</v>
      </c>
      <c r="G158" s="186">
        <v>27</v>
      </c>
      <c r="H158" s="64" t="s">
        <v>1352</v>
      </c>
      <c r="I158" s="33"/>
      <c r="J158" s="123">
        <v>40299</v>
      </c>
    </row>
    <row r="159" spans="1:10" ht="22.5" customHeight="1">
      <c r="A159" s="122">
        <v>149</v>
      </c>
      <c r="B159" s="403" t="s">
        <v>310</v>
      </c>
      <c r="C159" s="209"/>
      <c r="D159" s="16">
        <v>4</v>
      </c>
      <c r="E159" s="186">
        <v>4</v>
      </c>
      <c r="F159" s="47">
        <v>314.9</v>
      </c>
      <c r="G159" s="186">
        <v>13</v>
      </c>
      <c r="H159" s="64" t="s">
        <v>1353</v>
      </c>
      <c r="I159" s="33"/>
      <c r="J159" s="123">
        <v>40299</v>
      </c>
    </row>
    <row r="160" spans="1:10" ht="23.25" customHeight="1">
      <c r="A160" s="122">
        <v>150</v>
      </c>
      <c r="B160" s="403" t="s">
        <v>311</v>
      </c>
      <c r="C160" s="209"/>
      <c r="D160" s="16">
        <v>32</v>
      </c>
      <c r="E160" s="186">
        <v>32</v>
      </c>
      <c r="F160" s="47">
        <v>1615.7</v>
      </c>
      <c r="G160" s="186">
        <v>54</v>
      </c>
      <c r="H160" s="64" t="s">
        <v>1355</v>
      </c>
      <c r="I160" s="33"/>
      <c r="J160" s="123">
        <v>40299</v>
      </c>
    </row>
    <row r="161" spans="1:10" ht="22.5" customHeight="1">
      <c r="A161" s="122">
        <v>151</v>
      </c>
      <c r="B161" s="403" t="s">
        <v>312</v>
      </c>
      <c r="C161" s="209"/>
      <c r="D161" s="16">
        <v>22</v>
      </c>
      <c r="E161" s="186">
        <v>22</v>
      </c>
      <c r="F161" s="47">
        <v>975.7</v>
      </c>
      <c r="G161" s="186">
        <v>48</v>
      </c>
      <c r="H161" s="64" t="s">
        <v>1354</v>
      </c>
      <c r="I161" s="33"/>
      <c r="J161" s="123">
        <v>40299</v>
      </c>
    </row>
    <row r="162" spans="1:10" ht="24" customHeight="1">
      <c r="A162" s="122">
        <v>152</v>
      </c>
      <c r="B162" s="403" t="s">
        <v>314</v>
      </c>
      <c r="C162" s="209"/>
      <c r="D162" s="16">
        <v>18</v>
      </c>
      <c r="E162" s="186">
        <v>18</v>
      </c>
      <c r="F162" s="47">
        <v>835</v>
      </c>
      <c r="G162" s="186">
        <v>49</v>
      </c>
      <c r="H162" s="64" t="s">
        <v>1358</v>
      </c>
      <c r="I162" s="33"/>
      <c r="J162" s="123">
        <v>40299</v>
      </c>
    </row>
    <row r="163" spans="1:10" ht="23.25" customHeight="1">
      <c r="A163" s="122">
        <v>153</v>
      </c>
      <c r="B163" s="403" t="s">
        <v>315</v>
      </c>
      <c r="C163" s="209"/>
      <c r="D163" s="16">
        <v>12</v>
      </c>
      <c r="E163" s="186">
        <v>12</v>
      </c>
      <c r="F163" s="47">
        <v>526</v>
      </c>
      <c r="G163" s="186">
        <v>27</v>
      </c>
      <c r="H163" s="64" t="s">
        <v>1359</v>
      </c>
      <c r="I163" s="33"/>
      <c r="J163" s="123">
        <v>40299</v>
      </c>
    </row>
    <row r="164" spans="1:10" ht="24" customHeight="1">
      <c r="A164" s="122">
        <v>154</v>
      </c>
      <c r="B164" s="403" t="s">
        <v>316</v>
      </c>
      <c r="C164" s="209"/>
      <c r="D164" s="16">
        <v>12</v>
      </c>
      <c r="E164" s="186">
        <v>12</v>
      </c>
      <c r="F164" s="47">
        <v>585.5</v>
      </c>
      <c r="G164" s="186">
        <v>27</v>
      </c>
      <c r="H164" s="64" t="s">
        <v>1360</v>
      </c>
      <c r="I164" s="33"/>
      <c r="J164" s="123">
        <v>40299</v>
      </c>
    </row>
    <row r="165" spans="1:10" ht="24.75" customHeight="1">
      <c r="A165" s="122">
        <v>155</v>
      </c>
      <c r="B165" s="403" t="s">
        <v>317</v>
      </c>
      <c r="C165" s="209"/>
      <c r="D165" s="16">
        <v>12</v>
      </c>
      <c r="E165" s="186">
        <v>12</v>
      </c>
      <c r="F165" s="47">
        <v>556</v>
      </c>
      <c r="G165" s="186">
        <v>34</v>
      </c>
      <c r="H165" s="64" t="s">
        <v>1361</v>
      </c>
      <c r="I165" s="33"/>
      <c r="J165" s="123">
        <v>40299</v>
      </c>
    </row>
    <row r="166" spans="1:10" ht="23.25" customHeight="1">
      <c r="A166" s="122">
        <v>156</v>
      </c>
      <c r="B166" s="403" t="s">
        <v>318</v>
      </c>
      <c r="C166" s="209"/>
      <c r="D166" s="16">
        <v>60</v>
      </c>
      <c r="E166" s="186">
        <v>62</v>
      </c>
      <c r="F166" s="205">
        <v>2787.32</v>
      </c>
      <c r="G166" s="186">
        <v>128</v>
      </c>
      <c r="H166" s="64" t="s">
        <v>1362</v>
      </c>
      <c r="I166" s="33"/>
      <c r="J166" s="123">
        <v>40299</v>
      </c>
    </row>
    <row r="167" spans="1:10" ht="24.75" customHeight="1">
      <c r="A167" s="122">
        <v>157</v>
      </c>
      <c r="B167" s="403" t="s">
        <v>321</v>
      </c>
      <c r="C167" s="209"/>
      <c r="D167" s="16">
        <v>36</v>
      </c>
      <c r="E167" s="186">
        <v>40</v>
      </c>
      <c r="F167" s="205">
        <v>2072.4</v>
      </c>
      <c r="G167" s="186">
        <v>92</v>
      </c>
      <c r="H167" s="64" t="s">
        <v>1363</v>
      </c>
      <c r="I167" s="33"/>
      <c r="J167" s="123">
        <v>40299</v>
      </c>
    </row>
    <row r="168" spans="1:10" ht="12" customHeight="1">
      <c r="A168" s="122">
        <v>158</v>
      </c>
      <c r="B168" s="403" t="s">
        <v>324</v>
      </c>
      <c r="C168" s="209"/>
      <c r="D168" s="16">
        <v>8</v>
      </c>
      <c r="E168" s="186">
        <v>9</v>
      </c>
      <c r="F168" s="205">
        <v>366.7</v>
      </c>
      <c r="G168" s="186">
        <v>17</v>
      </c>
      <c r="H168" s="64" t="s">
        <v>1364</v>
      </c>
      <c r="I168" s="33"/>
      <c r="J168" s="123">
        <v>40299</v>
      </c>
    </row>
    <row r="169" spans="1:10" ht="12" customHeight="1">
      <c r="A169" s="122">
        <v>159</v>
      </c>
      <c r="B169" s="403" t="s">
        <v>325</v>
      </c>
      <c r="C169" s="209"/>
      <c r="D169" s="16">
        <v>5</v>
      </c>
      <c r="E169" s="186">
        <v>5</v>
      </c>
      <c r="F169" s="205">
        <v>116.4</v>
      </c>
      <c r="G169" s="186">
        <v>18</v>
      </c>
      <c r="H169" s="64" t="s">
        <v>1365</v>
      </c>
      <c r="I169" s="33"/>
      <c r="J169" s="123">
        <v>40299</v>
      </c>
    </row>
    <row r="170" spans="1:10" ht="12" customHeight="1">
      <c r="A170" s="122">
        <v>160</v>
      </c>
      <c r="B170" s="403" t="s">
        <v>327</v>
      </c>
      <c r="C170" s="209"/>
      <c r="D170" s="16">
        <v>5</v>
      </c>
      <c r="E170" s="186">
        <v>5</v>
      </c>
      <c r="F170" s="205">
        <v>157.4</v>
      </c>
      <c r="G170" s="186">
        <v>6</v>
      </c>
      <c r="H170" s="64" t="s">
        <v>1367</v>
      </c>
      <c r="I170" s="33"/>
      <c r="J170" s="123">
        <v>40299</v>
      </c>
    </row>
    <row r="171" spans="1:10" ht="12" customHeight="1">
      <c r="A171" s="122">
        <v>161</v>
      </c>
      <c r="B171" s="403" t="s">
        <v>328</v>
      </c>
      <c r="C171" s="209"/>
      <c r="D171" s="16">
        <v>4</v>
      </c>
      <c r="E171" s="186">
        <v>4</v>
      </c>
      <c r="F171" s="205">
        <v>107.8</v>
      </c>
      <c r="G171" s="186">
        <v>9</v>
      </c>
      <c r="H171" s="64" t="s">
        <v>1368</v>
      </c>
      <c r="I171" s="33"/>
      <c r="J171" s="123">
        <v>40299</v>
      </c>
    </row>
    <row r="172" spans="1:10" ht="12" customHeight="1">
      <c r="A172" s="122">
        <v>162</v>
      </c>
      <c r="B172" s="403" t="s">
        <v>329</v>
      </c>
      <c r="C172" s="367"/>
      <c r="D172" s="16">
        <v>5</v>
      </c>
      <c r="E172" s="186">
        <v>5</v>
      </c>
      <c r="F172" s="204">
        <v>234.5</v>
      </c>
      <c r="G172" s="186">
        <v>17</v>
      </c>
      <c r="H172" s="64" t="s">
        <v>1369</v>
      </c>
      <c r="I172" s="33"/>
      <c r="J172" s="123">
        <v>40299</v>
      </c>
    </row>
    <row r="173" spans="1:10" ht="12" customHeight="1">
      <c r="A173" s="122">
        <v>163</v>
      </c>
      <c r="B173" s="403" t="s">
        <v>331</v>
      </c>
      <c r="C173" s="367"/>
      <c r="D173" s="16">
        <v>2</v>
      </c>
      <c r="E173" s="186">
        <v>2</v>
      </c>
      <c r="F173" s="203">
        <v>68.8</v>
      </c>
      <c r="G173" s="186">
        <v>9</v>
      </c>
      <c r="H173" s="64" t="s">
        <v>1371</v>
      </c>
      <c r="I173" s="33"/>
      <c r="J173" s="123">
        <v>40299</v>
      </c>
    </row>
    <row r="174" spans="1:10" ht="12" customHeight="1">
      <c r="A174" s="122">
        <v>164</v>
      </c>
      <c r="B174" s="403" t="s">
        <v>332</v>
      </c>
      <c r="C174" s="367"/>
      <c r="D174" s="16">
        <v>1</v>
      </c>
      <c r="E174" s="186">
        <v>3</v>
      </c>
      <c r="F174" s="203">
        <v>106.2</v>
      </c>
      <c r="G174" s="186">
        <v>2</v>
      </c>
      <c r="H174" s="64" t="s">
        <v>1372</v>
      </c>
      <c r="I174" s="33"/>
      <c r="J174" s="123">
        <v>40299</v>
      </c>
    </row>
    <row r="175" spans="1:10" ht="12" customHeight="1">
      <c r="A175" s="122">
        <v>165</v>
      </c>
      <c r="B175" s="403" t="s">
        <v>333</v>
      </c>
      <c r="C175" s="367"/>
      <c r="D175" s="16">
        <v>2</v>
      </c>
      <c r="E175" s="186">
        <v>2</v>
      </c>
      <c r="F175" s="203">
        <v>80</v>
      </c>
      <c r="G175" s="186">
        <v>7</v>
      </c>
      <c r="H175" s="64" t="s">
        <v>1373</v>
      </c>
      <c r="I175" s="33"/>
      <c r="J175" s="123">
        <v>40299</v>
      </c>
    </row>
    <row r="176" spans="1:10" ht="12" customHeight="1">
      <c r="A176" s="122">
        <v>166</v>
      </c>
      <c r="B176" s="403" t="s">
        <v>335</v>
      </c>
      <c r="C176" s="367"/>
      <c r="D176" s="16">
        <v>6</v>
      </c>
      <c r="E176" s="186">
        <v>6</v>
      </c>
      <c r="F176" s="203">
        <v>168.4</v>
      </c>
      <c r="G176" s="186">
        <v>16</v>
      </c>
      <c r="H176" s="64" t="s">
        <v>1375</v>
      </c>
      <c r="I176" s="33"/>
      <c r="J176" s="123">
        <v>40299</v>
      </c>
    </row>
    <row r="177" spans="1:10" ht="13.5" customHeight="1">
      <c r="A177" s="122">
        <v>167</v>
      </c>
      <c r="B177" s="403" t="s">
        <v>336</v>
      </c>
      <c r="C177" s="367"/>
      <c r="D177" s="16">
        <v>6</v>
      </c>
      <c r="E177" s="186">
        <v>6</v>
      </c>
      <c r="F177" s="203">
        <v>373.7</v>
      </c>
      <c r="G177" s="186">
        <v>15</v>
      </c>
      <c r="H177" s="64" t="s">
        <v>1376</v>
      </c>
      <c r="I177" s="33"/>
      <c r="J177" s="123">
        <v>40299</v>
      </c>
    </row>
    <row r="178" spans="1:10" ht="12" customHeight="1">
      <c r="A178" s="122">
        <v>168</v>
      </c>
      <c r="B178" s="403" t="s">
        <v>337</v>
      </c>
      <c r="C178" s="367"/>
      <c r="D178" s="16">
        <v>6</v>
      </c>
      <c r="E178" s="186">
        <v>6</v>
      </c>
      <c r="F178" s="203">
        <v>369.2</v>
      </c>
      <c r="G178" s="186">
        <v>14</v>
      </c>
      <c r="H178" s="64" t="s">
        <v>1377</v>
      </c>
      <c r="I178" s="33"/>
      <c r="J178" s="123">
        <v>40299</v>
      </c>
    </row>
    <row r="179" spans="1:10" ht="12" customHeight="1">
      <c r="A179" s="122">
        <v>169</v>
      </c>
      <c r="B179" s="403" t="s">
        <v>338</v>
      </c>
      <c r="C179" s="367"/>
      <c r="D179" s="16">
        <v>6</v>
      </c>
      <c r="E179" s="186">
        <v>6</v>
      </c>
      <c r="F179" s="203">
        <v>368</v>
      </c>
      <c r="G179" s="186">
        <v>8</v>
      </c>
      <c r="H179" s="64" t="s">
        <v>1378</v>
      </c>
      <c r="I179" s="33"/>
      <c r="J179" s="123">
        <v>40299</v>
      </c>
    </row>
    <row r="180" spans="1:10" ht="12" customHeight="1">
      <c r="A180" s="122">
        <v>170</v>
      </c>
      <c r="B180" s="403" t="s">
        <v>339</v>
      </c>
      <c r="C180" s="367"/>
      <c r="D180" s="16">
        <v>6</v>
      </c>
      <c r="E180" s="186">
        <v>6</v>
      </c>
      <c r="F180" s="203">
        <v>371.6</v>
      </c>
      <c r="G180" s="186">
        <v>18</v>
      </c>
      <c r="H180" s="64" t="s">
        <v>1379</v>
      </c>
      <c r="I180" s="33"/>
      <c r="J180" s="123">
        <v>40299</v>
      </c>
    </row>
    <row r="181" spans="1:10" ht="12" customHeight="1">
      <c r="A181" s="122">
        <v>171</v>
      </c>
      <c r="B181" s="403" t="s">
        <v>340</v>
      </c>
      <c r="C181" s="367"/>
      <c r="D181" s="16">
        <v>6</v>
      </c>
      <c r="E181" s="186">
        <v>6</v>
      </c>
      <c r="F181" s="203">
        <v>365.3</v>
      </c>
      <c r="G181" s="186">
        <v>28</v>
      </c>
      <c r="H181" s="64" t="s">
        <v>1380</v>
      </c>
      <c r="I181" s="33"/>
      <c r="J181" s="123">
        <v>40299</v>
      </c>
    </row>
    <row r="182" spans="1:10" ht="12" customHeight="1" thickBot="1">
      <c r="A182" s="220">
        <v>172</v>
      </c>
      <c r="B182" s="414" t="s">
        <v>341</v>
      </c>
      <c r="C182" s="415"/>
      <c r="D182" s="214">
        <v>2</v>
      </c>
      <c r="E182" s="224">
        <v>2</v>
      </c>
      <c r="F182" s="225">
        <v>64.4</v>
      </c>
      <c r="G182" s="224">
        <v>3</v>
      </c>
      <c r="H182" s="222" t="s">
        <v>1381</v>
      </c>
      <c r="I182" s="159"/>
      <c r="J182" s="223">
        <v>40299</v>
      </c>
    </row>
    <row r="183" spans="1:10" ht="15.75" customHeight="1" thickBot="1">
      <c r="A183" s="165"/>
      <c r="B183" s="438" t="s">
        <v>1269</v>
      </c>
      <c r="C183" s="439"/>
      <c r="D183" s="246">
        <f>SUM(D76:D182)</f>
        <v>1662</v>
      </c>
      <c r="E183" s="246">
        <f>SUM(E76:E182)</f>
        <v>1708</v>
      </c>
      <c r="F183" s="246">
        <f>SUM(F76:F182)-50.3</f>
        <v>82173.00999999997</v>
      </c>
      <c r="G183" s="247">
        <f>SUM(G76:G182)</f>
        <v>4003</v>
      </c>
      <c r="H183" s="169"/>
      <c r="I183" s="169"/>
      <c r="J183" s="228"/>
    </row>
    <row r="184" spans="1:10" ht="13.5" customHeight="1">
      <c r="A184" s="190"/>
      <c r="B184" s="79" t="s">
        <v>342</v>
      </c>
      <c r="C184" s="79"/>
      <c r="D184" s="79"/>
      <c r="E184" s="79"/>
      <c r="F184" s="79"/>
      <c r="G184" s="79"/>
      <c r="H184" s="79"/>
      <c r="I184" s="79"/>
      <c r="J184" s="405"/>
    </row>
    <row r="185" spans="1:10" ht="23.25" customHeight="1">
      <c r="A185" s="122">
        <v>173</v>
      </c>
      <c r="B185" s="403" t="s">
        <v>347</v>
      </c>
      <c r="C185" s="367"/>
      <c r="D185" s="16">
        <v>3</v>
      </c>
      <c r="E185" s="186">
        <v>3</v>
      </c>
      <c r="F185" s="42">
        <v>183.1</v>
      </c>
      <c r="G185" s="186">
        <v>10</v>
      </c>
      <c r="H185" s="64" t="s">
        <v>1383</v>
      </c>
      <c r="I185" s="33"/>
      <c r="J185" s="123">
        <v>40299</v>
      </c>
    </row>
    <row r="186" spans="1:10" ht="12" customHeight="1" hidden="1">
      <c r="A186" s="122">
        <v>181</v>
      </c>
      <c r="B186" s="403" t="s">
        <v>349</v>
      </c>
      <c r="C186" s="367"/>
      <c r="D186" s="16"/>
      <c r="E186" s="186"/>
      <c r="F186" s="42">
        <v>79</v>
      </c>
      <c r="G186" s="186"/>
      <c r="H186" s="64"/>
      <c r="I186" s="33"/>
      <c r="J186" s="123">
        <v>40299</v>
      </c>
    </row>
    <row r="187" spans="1:10" ht="12" customHeight="1" hidden="1">
      <c r="A187" s="122">
        <v>182</v>
      </c>
      <c r="B187" s="403" t="s">
        <v>350</v>
      </c>
      <c r="C187" s="367"/>
      <c r="D187" s="16"/>
      <c r="E187" s="186"/>
      <c r="F187" s="42">
        <v>42.8</v>
      </c>
      <c r="G187" s="186"/>
      <c r="H187" s="64"/>
      <c r="I187" s="33"/>
      <c r="J187" s="123">
        <v>40299</v>
      </c>
    </row>
    <row r="188" spans="1:10" ht="24" customHeight="1">
      <c r="A188" s="122">
        <v>174</v>
      </c>
      <c r="B188" s="403" t="s">
        <v>352</v>
      </c>
      <c r="C188" s="367"/>
      <c r="D188" s="55">
        <v>2</v>
      </c>
      <c r="E188" s="186">
        <v>2</v>
      </c>
      <c r="F188" s="42">
        <v>120</v>
      </c>
      <c r="G188" s="186">
        <v>10</v>
      </c>
      <c r="H188" s="64" t="s">
        <v>1385</v>
      </c>
      <c r="I188" s="33"/>
      <c r="J188" s="123">
        <v>40299</v>
      </c>
    </row>
    <row r="189" spans="1:10" ht="24" customHeight="1">
      <c r="A189" s="122">
        <v>175</v>
      </c>
      <c r="B189" s="400" t="s">
        <v>354</v>
      </c>
      <c r="C189" s="240"/>
      <c r="D189" s="54">
        <v>4</v>
      </c>
      <c r="E189" s="186">
        <v>4</v>
      </c>
      <c r="F189" s="42">
        <v>106.8</v>
      </c>
      <c r="G189" s="186">
        <v>5</v>
      </c>
      <c r="H189" s="64" t="s">
        <v>1386</v>
      </c>
      <c r="I189" s="33"/>
      <c r="J189" s="123">
        <v>40299</v>
      </c>
    </row>
    <row r="190" spans="1:10" ht="22.5" customHeight="1">
      <c r="A190" s="122">
        <v>176</v>
      </c>
      <c r="B190" s="401" t="s">
        <v>356</v>
      </c>
      <c r="C190" s="238"/>
      <c r="D190" s="54">
        <v>16</v>
      </c>
      <c r="E190" s="186">
        <v>16</v>
      </c>
      <c r="F190" s="42">
        <v>407.6</v>
      </c>
      <c r="G190" s="186">
        <v>43</v>
      </c>
      <c r="H190" s="64" t="s">
        <v>1387</v>
      </c>
      <c r="I190" s="33"/>
      <c r="J190" s="123">
        <v>40299</v>
      </c>
    </row>
    <row r="191" spans="1:10" ht="22.5" customHeight="1">
      <c r="A191" s="122">
        <v>177</v>
      </c>
      <c r="B191" s="401" t="s">
        <v>358</v>
      </c>
      <c r="C191" s="238"/>
      <c r="D191" s="54">
        <v>8</v>
      </c>
      <c r="E191" s="186">
        <v>10</v>
      </c>
      <c r="F191" s="42">
        <v>382.6</v>
      </c>
      <c r="G191" s="186">
        <v>16</v>
      </c>
      <c r="H191" s="64" t="s">
        <v>1392</v>
      </c>
      <c r="I191" s="33"/>
      <c r="J191" s="123">
        <v>40299</v>
      </c>
    </row>
    <row r="192" spans="1:10" ht="22.5" customHeight="1">
      <c r="A192" s="122">
        <v>178</v>
      </c>
      <c r="B192" s="401" t="s">
        <v>360</v>
      </c>
      <c r="C192" s="238"/>
      <c r="D192" s="54">
        <v>12</v>
      </c>
      <c r="E192" s="186">
        <v>15</v>
      </c>
      <c r="F192" s="42">
        <v>660.9</v>
      </c>
      <c r="G192" s="186">
        <v>37</v>
      </c>
      <c r="H192" s="64" t="s">
        <v>1393</v>
      </c>
      <c r="I192" s="33"/>
      <c r="J192" s="123">
        <v>40299</v>
      </c>
    </row>
    <row r="193" spans="1:10" ht="22.5" customHeight="1">
      <c r="A193" s="122">
        <v>179</v>
      </c>
      <c r="B193" s="401" t="s">
        <v>362</v>
      </c>
      <c r="C193" s="238"/>
      <c r="D193" s="54">
        <v>7</v>
      </c>
      <c r="E193" s="186">
        <v>8</v>
      </c>
      <c r="F193" s="60">
        <v>404.3</v>
      </c>
      <c r="G193" s="186">
        <v>14</v>
      </c>
      <c r="H193" s="64" t="s">
        <v>1388</v>
      </c>
      <c r="I193" s="33"/>
      <c r="J193" s="123">
        <v>40299</v>
      </c>
    </row>
    <row r="194" spans="1:10" ht="22.5" customHeight="1">
      <c r="A194" s="122">
        <v>180</v>
      </c>
      <c r="B194" s="401" t="s">
        <v>364</v>
      </c>
      <c r="C194" s="238"/>
      <c r="D194" s="54">
        <v>6</v>
      </c>
      <c r="E194" s="186">
        <v>6</v>
      </c>
      <c r="F194" s="44">
        <v>125.7</v>
      </c>
      <c r="G194" s="186">
        <v>9</v>
      </c>
      <c r="H194" s="64" t="s">
        <v>1389</v>
      </c>
      <c r="I194" s="33"/>
      <c r="J194" s="123">
        <v>40299</v>
      </c>
    </row>
    <row r="195" spans="1:10" ht="22.5" customHeight="1">
      <c r="A195" s="122">
        <v>181</v>
      </c>
      <c r="B195" s="401" t="s">
        <v>366</v>
      </c>
      <c r="C195" s="238"/>
      <c r="D195" s="54">
        <v>4</v>
      </c>
      <c r="E195" s="186">
        <v>5</v>
      </c>
      <c r="F195" s="44">
        <v>96.1</v>
      </c>
      <c r="G195" s="186">
        <v>7</v>
      </c>
      <c r="H195" s="64" t="s">
        <v>1390</v>
      </c>
      <c r="I195" s="33"/>
      <c r="J195" s="123">
        <v>40299</v>
      </c>
    </row>
    <row r="196" spans="1:10" ht="22.5" customHeight="1">
      <c r="A196" s="122">
        <v>182</v>
      </c>
      <c r="B196" s="401" t="s">
        <v>368</v>
      </c>
      <c r="C196" s="238"/>
      <c r="D196" s="54">
        <v>4</v>
      </c>
      <c r="E196" s="186">
        <v>4</v>
      </c>
      <c r="F196" s="44">
        <v>96.4</v>
      </c>
      <c r="G196" s="186">
        <v>12</v>
      </c>
      <c r="H196" s="64" t="s">
        <v>1391</v>
      </c>
      <c r="I196" s="33"/>
      <c r="J196" s="123">
        <v>40299</v>
      </c>
    </row>
    <row r="197" spans="1:10" ht="22.5" customHeight="1">
      <c r="A197" s="122">
        <v>183</v>
      </c>
      <c r="B197" s="401" t="s">
        <v>370</v>
      </c>
      <c r="C197" s="238"/>
      <c r="D197" s="54">
        <v>60</v>
      </c>
      <c r="E197" s="186">
        <v>60</v>
      </c>
      <c r="F197" s="44">
        <v>3266.2</v>
      </c>
      <c r="G197" s="186">
        <v>175</v>
      </c>
      <c r="H197" s="64" t="s">
        <v>1396</v>
      </c>
      <c r="I197" s="33"/>
      <c r="J197" s="123">
        <v>40299</v>
      </c>
    </row>
    <row r="198" spans="1:10" ht="27.75" customHeight="1">
      <c r="A198" s="122">
        <v>184</v>
      </c>
      <c r="B198" s="401" t="s">
        <v>374</v>
      </c>
      <c r="C198" s="238"/>
      <c r="D198" s="54">
        <v>93</v>
      </c>
      <c r="E198" s="186">
        <v>94</v>
      </c>
      <c r="F198" s="44">
        <v>4586.1</v>
      </c>
      <c r="G198" s="186">
        <v>238</v>
      </c>
      <c r="H198" s="64" t="s">
        <v>1397</v>
      </c>
      <c r="I198" s="33"/>
      <c r="J198" s="123">
        <v>40299</v>
      </c>
    </row>
    <row r="199" spans="1:10" ht="27.75" customHeight="1">
      <c r="A199" s="122">
        <v>185</v>
      </c>
      <c r="B199" s="401" t="s">
        <v>378</v>
      </c>
      <c r="C199" s="238"/>
      <c r="D199" s="54">
        <v>16</v>
      </c>
      <c r="E199" s="186">
        <v>16</v>
      </c>
      <c r="F199" s="44">
        <v>738.6</v>
      </c>
      <c r="G199" s="186">
        <v>27</v>
      </c>
      <c r="H199" s="64" t="s">
        <v>1394</v>
      </c>
      <c r="I199" s="33"/>
      <c r="J199" s="123">
        <v>40299</v>
      </c>
    </row>
    <row r="200" spans="1:10" ht="27" customHeight="1">
      <c r="A200" s="122">
        <v>186</v>
      </c>
      <c r="B200" s="401" t="s">
        <v>380</v>
      </c>
      <c r="C200" s="238"/>
      <c r="D200" s="54">
        <v>3</v>
      </c>
      <c r="E200" s="186">
        <v>8</v>
      </c>
      <c r="F200" s="44">
        <v>177.6</v>
      </c>
      <c r="G200" s="186">
        <v>5</v>
      </c>
      <c r="H200" s="64" t="s">
        <v>1398</v>
      </c>
      <c r="I200" s="33"/>
      <c r="J200" s="123">
        <v>40299</v>
      </c>
    </row>
    <row r="201" spans="1:10" ht="26.25" customHeight="1">
      <c r="A201" s="122">
        <v>187</v>
      </c>
      <c r="B201" s="401" t="s">
        <v>382</v>
      </c>
      <c r="C201" s="238"/>
      <c r="D201" s="54">
        <v>8</v>
      </c>
      <c r="E201" s="186">
        <v>9</v>
      </c>
      <c r="F201" s="44">
        <v>389.4</v>
      </c>
      <c r="G201" s="186">
        <v>15</v>
      </c>
      <c r="H201" s="64" t="s">
        <v>1399</v>
      </c>
      <c r="I201" s="33"/>
      <c r="J201" s="123">
        <v>40299</v>
      </c>
    </row>
    <row r="202" spans="1:10" ht="22.5" customHeight="1">
      <c r="A202" s="122">
        <v>188</v>
      </c>
      <c r="B202" s="401" t="s">
        <v>384</v>
      </c>
      <c r="C202" s="238"/>
      <c r="D202" s="54">
        <v>125</v>
      </c>
      <c r="E202" s="186">
        <v>139</v>
      </c>
      <c r="F202" s="44">
        <v>6252.2</v>
      </c>
      <c r="G202" s="186">
        <v>297</v>
      </c>
      <c r="H202" s="64" t="s">
        <v>1400</v>
      </c>
      <c r="I202" s="33"/>
      <c r="J202" s="123">
        <v>40299</v>
      </c>
    </row>
    <row r="203" spans="1:10" ht="22.5" customHeight="1">
      <c r="A203" s="122">
        <v>189</v>
      </c>
      <c r="B203" s="401" t="s">
        <v>388</v>
      </c>
      <c r="C203" s="238"/>
      <c r="D203" s="54">
        <v>12</v>
      </c>
      <c r="E203" s="186">
        <v>12</v>
      </c>
      <c r="F203" s="44">
        <v>356.6</v>
      </c>
      <c r="G203" s="186">
        <v>17</v>
      </c>
      <c r="H203" s="64" t="s">
        <v>1401</v>
      </c>
      <c r="I203" s="33"/>
      <c r="J203" s="123">
        <v>40299</v>
      </c>
    </row>
    <row r="204" spans="1:10" ht="22.5" customHeight="1">
      <c r="A204" s="122">
        <v>190</v>
      </c>
      <c r="B204" s="401" t="s">
        <v>390</v>
      </c>
      <c r="C204" s="238"/>
      <c r="D204" s="54">
        <v>8</v>
      </c>
      <c r="E204" s="186">
        <v>8</v>
      </c>
      <c r="F204" s="44">
        <v>386.1</v>
      </c>
      <c r="G204" s="186">
        <v>17</v>
      </c>
      <c r="H204" s="64" t="s">
        <v>1402</v>
      </c>
      <c r="I204" s="33"/>
      <c r="J204" s="123">
        <v>40299</v>
      </c>
    </row>
    <row r="205" spans="1:10" ht="22.5" customHeight="1">
      <c r="A205" s="122">
        <v>191</v>
      </c>
      <c r="B205" s="401" t="s">
        <v>392</v>
      </c>
      <c r="C205" s="238"/>
      <c r="D205" s="54">
        <v>12</v>
      </c>
      <c r="E205" s="186">
        <v>15</v>
      </c>
      <c r="F205" s="44">
        <v>667.1</v>
      </c>
      <c r="G205" s="186">
        <v>35</v>
      </c>
      <c r="H205" s="64" t="s">
        <v>1403</v>
      </c>
      <c r="I205" s="33"/>
      <c r="J205" s="123">
        <v>40299</v>
      </c>
    </row>
    <row r="206" spans="1:10" ht="22.5" customHeight="1">
      <c r="A206" s="122">
        <v>192</v>
      </c>
      <c r="B206" s="401" t="s">
        <v>394</v>
      </c>
      <c r="C206" s="238"/>
      <c r="D206" s="54">
        <v>89</v>
      </c>
      <c r="E206" s="186">
        <v>89</v>
      </c>
      <c r="F206" s="8">
        <v>4216.4</v>
      </c>
      <c r="G206" s="186">
        <v>193</v>
      </c>
      <c r="H206" s="64" t="s">
        <v>1395</v>
      </c>
      <c r="I206" s="33"/>
      <c r="J206" s="123">
        <v>40299</v>
      </c>
    </row>
    <row r="207" spans="1:10" ht="22.5" customHeight="1">
      <c r="A207" s="122">
        <v>193</v>
      </c>
      <c r="B207" s="401" t="s">
        <v>398</v>
      </c>
      <c r="C207" s="238"/>
      <c r="D207" s="54">
        <v>12</v>
      </c>
      <c r="E207" s="186">
        <v>12</v>
      </c>
      <c r="F207" s="44">
        <v>510.3</v>
      </c>
      <c r="G207" s="186">
        <v>22</v>
      </c>
      <c r="H207" s="64" t="s">
        <v>1404</v>
      </c>
      <c r="I207" s="33"/>
      <c r="J207" s="123">
        <v>40299</v>
      </c>
    </row>
    <row r="208" spans="1:10" ht="26.25" customHeight="1">
      <c r="A208" s="122">
        <v>194</v>
      </c>
      <c r="B208" s="401" t="s">
        <v>400</v>
      </c>
      <c r="C208" s="238"/>
      <c r="D208" s="54">
        <v>27</v>
      </c>
      <c r="E208" s="186">
        <v>27</v>
      </c>
      <c r="F208" s="44">
        <v>1307.7</v>
      </c>
      <c r="G208" s="186">
        <v>75</v>
      </c>
      <c r="H208" s="64" t="s">
        <v>1405</v>
      </c>
      <c r="I208" s="33"/>
      <c r="J208" s="123">
        <v>40299</v>
      </c>
    </row>
    <row r="209" spans="1:10" ht="27.75" customHeight="1">
      <c r="A209" s="122">
        <v>195</v>
      </c>
      <c r="B209" s="401" t="s">
        <v>403</v>
      </c>
      <c r="C209" s="238"/>
      <c r="D209" s="54">
        <v>4</v>
      </c>
      <c r="E209" s="186">
        <v>4</v>
      </c>
      <c r="F209" s="44">
        <v>287</v>
      </c>
      <c r="G209" s="186">
        <v>16</v>
      </c>
      <c r="H209" s="64" t="s">
        <v>1406</v>
      </c>
      <c r="I209" s="33"/>
      <c r="J209" s="123">
        <v>40299</v>
      </c>
    </row>
    <row r="210" spans="1:10" ht="22.5" customHeight="1">
      <c r="A210" s="122">
        <v>196</v>
      </c>
      <c r="B210" s="401" t="s">
        <v>405</v>
      </c>
      <c r="C210" s="238"/>
      <c r="D210" s="54">
        <v>55</v>
      </c>
      <c r="E210" s="186">
        <v>64</v>
      </c>
      <c r="F210" s="44">
        <v>2782.6</v>
      </c>
      <c r="G210" s="186">
        <v>119</v>
      </c>
      <c r="H210" s="64" t="s">
        <v>1407</v>
      </c>
      <c r="I210" s="33"/>
      <c r="J210" s="123">
        <v>40299</v>
      </c>
    </row>
    <row r="211" spans="1:10" ht="22.5" customHeight="1">
      <c r="A211" s="122">
        <v>197</v>
      </c>
      <c r="B211" s="401" t="s">
        <v>408</v>
      </c>
      <c r="C211" s="238"/>
      <c r="D211" s="54">
        <v>55</v>
      </c>
      <c r="E211" s="186">
        <v>61</v>
      </c>
      <c r="F211" s="44">
        <v>2779.42</v>
      </c>
      <c r="G211" s="186">
        <v>127</v>
      </c>
      <c r="H211" s="64" t="s">
        <v>1408</v>
      </c>
      <c r="I211" s="33"/>
      <c r="J211" s="123">
        <v>40299</v>
      </c>
    </row>
    <row r="212" spans="1:10" ht="22.5" customHeight="1">
      <c r="A212" s="122">
        <v>198</v>
      </c>
      <c r="B212" s="401" t="s">
        <v>410</v>
      </c>
      <c r="C212" s="238"/>
      <c r="D212" s="54">
        <v>1</v>
      </c>
      <c r="E212" s="186">
        <v>1</v>
      </c>
      <c r="F212" s="44">
        <v>66.9</v>
      </c>
      <c r="G212" s="186">
        <v>6</v>
      </c>
      <c r="H212" s="64" t="s">
        <v>1415</v>
      </c>
      <c r="I212" s="33"/>
      <c r="J212" s="123">
        <v>40299</v>
      </c>
    </row>
    <row r="213" spans="1:10" ht="22.5" customHeight="1">
      <c r="A213" s="122">
        <v>199</v>
      </c>
      <c r="B213" s="401" t="s">
        <v>412</v>
      </c>
      <c r="C213" s="238"/>
      <c r="D213" s="54">
        <v>24</v>
      </c>
      <c r="E213" s="186">
        <v>24</v>
      </c>
      <c r="F213" s="44">
        <v>1114.7</v>
      </c>
      <c r="G213" s="186">
        <v>42</v>
      </c>
      <c r="H213" s="64" t="s">
        <v>1416</v>
      </c>
      <c r="I213" s="33"/>
      <c r="J213" s="123">
        <v>40299</v>
      </c>
    </row>
    <row r="214" spans="1:10" ht="22.5" customHeight="1">
      <c r="A214" s="122">
        <v>200</v>
      </c>
      <c r="B214" s="401" t="s">
        <v>414</v>
      </c>
      <c r="C214" s="238"/>
      <c r="D214" s="54">
        <v>24</v>
      </c>
      <c r="E214" s="186">
        <v>26</v>
      </c>
      <c r="F214" s="44">
        <v>1120.9</v>
      </c>
      <c r="G214" s="186">
        <v>60</v>
      </c>
      <c r="H214" s="64" t="s">
        <v>1417</v>
      </c>
      <c r="I214" s="33"/>
      <c r="J214" s="123">
        <v>40299</v>
      </c>
    </row>
    <row r="215" spans="1:10" ht="22.5" customHeight="1">
      <c r="A215" s="122">
        <v>201</v>
      </c>
      <c r="B215" s="401" t="s">
        <v>417</v>
      </c>
      <c r="C215" s="238"/>
      <c r="D215" s="54">
        <v>8</v>
      </c>
      <c r="E215" s="186">
        <v>8</v>
      </c>
      <c r="F215" s="44">
        <v>198.6</v>
      </c>
      <c r="G215" s="186">
        <v>18</v>
      </c>
      <c r="H215" s="64" t="s">
        <v>1418</v>
      </c>
      <c r="I215" s="33"/>
      <c r="J215" s="123">
        <v>40299</v>
      </c>
    </row>
    <row r="216" spans="1:10" ht="22.5" customHeight="1">
      <c r="A216" s="122">
        <v>202</v>
      </c>
      <c r="B216" s="401" t="s">
        <v>419</v>
      </c>
      <c r="C216" s="238"/>
      <c r="D216" s="54">
        <v>12</v>
      </c>
      <c r="E216" s="186">
        <v>13</v>
      </c>
      <c r="F216" s="44">
        <v>713.9</v>
      </c>
      <c r="G216" s="186">
        <v>33</v>
      </c>
      <c r="H216" s="64" t="s">
        <v>1419</v>
      </c>
      <c r="I216" s="33"/>
      <c r="J216" s="123">
        <v>40299</v>
      </c>
    </row>
    <row r="217" spans="1:10" ht="22.5" customHeight="1">
      <c r="A217" s="122">
        <v>203</v>
      </c>
      <c r="B217" s="401" t="s">
        <v>421</v>
      </c>
      <c r="C217" s="238"/>
      <c r="D217" s="54">
        <v>12</v>
      </c>
      <c r="E217" s="186">
        <v>12</v>
      </c>
      <c r="F217" s="44">
        <v>463.4</v>
      </c>
      <c r="G217" s="186">
        <v>30</v>
      </c>
      <c r="H217" s="64" t="s">
        <v>1420</v>
      </c>
      <c r="I217" s="33"/>
      <c r="J217" s="123">
        <v>40299</v>
      </c>
    </row>
    <row r="218" spans="1:10" ht="22.5" customHeight="1">
      <c r="A218" s="122">
        <v>204</v>
      </c>
      <c r="B218" s="401" t="s">
        <v>422</v>
      </c>
      <c r="C218" s="238"/>
      <c r="D218" s="54">
        <v>12</v>
      </c>
      <c r="E218" s="186">
        <v>12</v>
      </c>
      <c r="F218" s="60">
        <v>721.7</v>
      </c>
      <c r="G218" s="186">
        <v>36</v>
      </c>
      <c r="H218" s="64" t="s">
        <v>1356</v>
      </c>
      <c r="I218" s="33"/>
      <c r="J218" s="123">
        <v>40299</v>
      </c>
    </row>
    <row r="219" spans="1:10" ht="22.5" customHeight="1">
      <c r="A219" s="122">
        <v>205</v>
      </c>
      <c r="B219" s="401" t="s">
        <v>424</v>
      </c>
      <c r="C219" s="238"/>
      <c r="D219" s="54">
        <v>12</v>
      </c>
      <c r="E219" s="186">
        <v>12</v>
      </c>
      <c r="F219" s="44">
        <v>463</v>
      </c>
      <c r="G219" s="186">
        <v>21</v>
      </c>
      <c r="H219" s="64" t="s">
        <v>1421</v>
      </c>
      <c r="I219" s="33"/>
      <c r="J219" s="123">
        <v>40299</v>
      </c>
    </row>
    <row r="220" spans="1:10" ht="22.5" customHeight="1">
      <c r="A220" s="122">
        <v>206</v>
      </c>
      <c r="B220" s="401" t="s">
        <v>426</v>
      </c>
      <c r="C220" s="238"/>
      <c r="D220" s="54">
        <v>12</v>
      </c>
      <c r="E220" s="186">
        <v>12</v>
      </c>
      <c r="F220" s="44">
        <v>462.5</v>
      </c>
      <c r="G220" s="186">
        <v>32</v>
      </c>
      <c r="H220" s="64" t="s">
        <v>1422</v>
      </c>
      <c r="I220" s="33"/>
      <c r="J220" s="123">
        <v>40299</v>
      </c>
    </row>
    <row r="221" spans="1:10" ht="22.5" customHeight="1">
      <c r="A221" s="122">
        <v>207</v>
      </c>
      <c r="B221" s="401" t="s">
        <v>428</v>
      </c>
      <c r="C221" s="238"/>
      <c r="D221" s="54">
        <v>12</v>
      </c>
      <c r="E221" s="186">
        <v>12</v>
      </c>
      <c r="F221" s="44">
        <v>476.2</v>
      </c>
      <c r="G221" s="186">
        <v>21</v>
      </c>
      <c r="H221" s="64" t="s">
        <v>1423</v>
      </c>
      <c r="I221" s="33"/>
      <c r="J221" s="123">
        <v>40299</v>
      </c>
    </row>
    <row r="222" spans="1:10" ht="22.5" customHeight="1">
      <c r="A222" s="122">
        <v>208</v>
      </c>
      <c r="B222" s="401" t="s">
        <v>430</v>
      </c>
      <c r="C222" s="238"/>
      <c r="D222" s="54">
        <v>3</v>
      </c>
      <c r="E222" s="186">
        <v>3</v>
      </c>
      <c r="F222" s="44">
        <v>126.4</v>
      </c>
      <c r="G222" s="186">
        <v>6</v>
      </c>
      <c r="H222" s="64" t="s">
        <v>1424</v>
      </c>
      <c r="I222" s="33"/>
      <c r="J222" s="123">
        <v>40299</v>
      </c>
    </row>
    <row r="223" spans="1:10" ht="22.5" customHeight="1">
      <c r="A223" s="122">
        <v>209</v>
      </c>
      <c r="B223" s="401" t="s">
        <v>432</v>
      </c>
      <c r="C223" s="238"/>
      <c r="D223" s="54">
        <v>1</v>
      </c>
      <c r="E223" s="186">
        <v>1</v>
      </c>
      <c r="F223" s="44">
        <v>41.4</v>
      </c>
      <c r="G223" s="186">
        <v>2</v>
      </c>
      <c r="H223" s="64" t="s">
        <v>1425</v>
      </c>
      <c r="I223" s="33"/>
      <c r="J223" s="123">
        <v>40299</v>
      </c>
    </row>
    <row r="224" spans="1:10" ht="22.5" customHeight="1">
      <c r="A224" s="122">
        <v>210</v>
      </c>
      <c r="B224" s="401" t="s">
        <v>433</v>
      </c>
      <c r="C224" s="238"/>
      <c r="D224" s="54">
        <v>2</v>
      </c>
      <c r="E224" s="186">
        <v>2</v>
      </c>
      <c r="F224" s="44">
        <v>136.7</v>
      </c>
      <c r="G224" s="186">
        <v>7</v>
      </c>
      <c r="H224" s="64" t="s">
        <v>1426</v>
      </c>
      <c r="I224" s="33"/>
      <c r="J224" s="123">
        <v>40299</v>
      </c>
    </row>
    <row r="225" spans="1:10" ht="22.5" customHeight="1">
      <c r="A225" s="122">
        <v>211</v>
      </c>
      <c r="B225" s="401" t="s">
        <v>435</v>
      </c>
      <c r="C225" s="238"/>
      <c r="D225" s="54">
        <v>16</v>
      </c>
      <c r="E225" s="186">
        <v>16</v>
      </c>
      <c r="F225" s="44">
        <v>401.3</v>
      </c>
      <c r="G225" s="186">
        <v>42</v>
      </c>
      <c r="H225" s="64" t="s">
        <v>1409</v>
      </c>
      <c r="I225" s="33"/>
      <c r="J225" s="123">
        <v>40299</v>
      </c>
    </row>
    <row r="226" spans="1:10" ht="22.5" customHeight="1">
      <c r="A226" s="122">
        <v>212</v>
      </c>
      <c r="B226" s="401" t="s">
        <v>437</v>
      </c>
      <c r="C226" s="238"/>
      <c r="D226" s="54">
        <v>2</v>
      </c>
      <c r="E226" s="186">
        <v>15</v>
      </c>
      <c r="F226" s="44">
        <v>559.18</v>
      </c>
      <c r="G226" s="186">
        <v>22</v>
      </c>
      <c r="H226" s="64" t="s">
        <v>1410</v>
      </c>
      <c r="I226" s="33"/>
      <c r="J226" s="123">
        <v>40299</v>
      </c>
    </row>
    <row r="227" spans="1:10" ht="22.5" customHeight="1">
      <c r="A227" s="122">
        <v>213</v>
      </c>
      <c r="B227" s="401" t="s">
        <v>439</v>
      </c>
      <c r="C227" s="238"/>
      <c r="D227" s="54">
        <v>12</v>
      </c>
      <c r="E227" s="186">
        <v>12</v>
      </c>
      <c r="F227" s="44">
        <v>481.2</v>
      </c>
      <c r="G227" s="186">
        <v>26</v>
      </c>
      <c r="H227" s="64" t="s">
        <v>1411</v>
      </c>
      <c r="I227" s="33"/>
      <c r="J227" s="123">
        <v>40299</v>
      </c>
    </row>
    <row r="228" spans="1:10" ht="22.5" customHeight="1">
      <c r="A228" s="122">
        <v>214</v>
      </c>
      <c r="B228" s="401" t="s">
        <v>441</v>
      </c>
      <c r="C228" s="238"/>
      <c r="D228" s="54">
        <v>14</v>
      </c>
      <c r="E228" s="186">
        <v>14</v>
      </c>
      <c r="F228" s="44">
        <v>276.3</v>
      </c>
      <c r="G228" s="186">
        <v>16</v>
      </c>
      <c r="H228" s="64" t="s">
        <v>1412</v>
      </c>
      <c r="I228" s="33"/>
      <c r="J228" s="123">
        <v>40299</v>
      </c>
    </row>
    <row r="229" spans="1:10" ht="22.5" customHeight="1">
      <c r="A229" s="122">
        <v>215</v>
      </c>
      <c r="B229" s="401" t="s">
        <v>443</v>
      </c>
      <c r="C229" s="238"/>
      <c r="D229" s="54">
        <v>12</v>
      </c>
      <c r="E229" s="186">
        <v>12</v>
      </c>
      <c r="F229" s="44">
        <v>732.5</v>
      </c>
      <c r="G229" s="186">
        <v>43</v>
      </c>
      <c r="H229" s="64" t="s">
        <v>1413</v>
      </c>
      <c r="I229" s="33"/>
      <c r="J229" s="123">
        <v>40299</v>
      </c>
    </row>
    <row r="230" spans="1:10" ht="22.5" customHeight="1">
      <c r="A230" s="122">
        <v>216</v>
      </c>
      <c r="B230" s="401" t="s">
        <v>445</v>
      </c>
      <c r="C230" s="238"/>
      <c r="D230" s="54">
        <v>18</v>
      </c>
      <c r="E230" s="186">
        <v>18</v>
      </c>
      <c r="F230" s="44">
        <v>720</v>
      </c>
      <c r="G230" s="186">
        <v>34</v>
      </c>
      <c r="H230" s="64" t="s">
        <v>1414</v>
      </c>
      <c r="I230" s="33"/>
      <c r="J230" s="123">
        <v>40299</v>
      </c>
    </row>
    <row r="231" spans="1:10" ht="22.5" customHeight="1">
      <c r="A231" s="122">
        <v>217</v>
      </c>
      <c r="B231" s="401" t="s">
        <v>447</v>
      </c>
      <c r="C231" s="238"/>
      <c r="D231" s="54">
        <v>12</v>
      </c>
      <c r="E231" s="186">
        <v>12</v>
      </c>
      <c r="F231" s="44">
        <v>566.1</v>
      </c>
      <c r="G231" s="186">
        <v>18</v>
      </c>
      <c r="H231" s="64" t="s">
        <v>1427</v>
      </c>
      <c r="I231" s="33"/>
      <c r="J231" s="123">
        <v>40299</v>
      </c>
    </row>
    <row r="232" spans="1:10" ht="22.5" customHeight="1">
      <c r="A232" s="122">
        <v>218</v>
      </c>
      <c r="B232" s="401" t="s">
        <v>449</v>
      </c>
      <c r="C232" s="238"/>
      <c r="D232" s="54">
        <v>12</v>
      </c>
      <c r="E232" s="186">
        <v>12</v>
      </c>
      <c r="F232" s="44">
        <v>560.5</v>
      </c>
      <c r="G232" s="186">
        <v>21</v>
      </c>
      <c r="H232" s="64" t="s">
        <v>1428</v>
      </c>
      <c r="I232" s="33"/>
      <c r="J232" s="123">
        <v>40299</v>
      </c>
    </row>
    <row r="233" spans="1:10" ht="22.5" customHeight="1">
      <c r="A233" s="122">
        <v>219</v>
      </c>
      <c r="B233" s="401" t="s">
        <v>451</v>
      </c>
      <c r="C233" s="238"/>
      <c r="D233" s="54">
        <v>2</v>
      </c>
      <c r="E233" s="186">
        <v>2</v>
      </c>
      <c r="F233" s="44">
        <v>100.2</v>
      </c>
      <c r="G233" s="186">
        <v>4</v>
      </c>
      <c r="H233" s="64" t="s">
        <v>1429</v>
      </c>
      <c r="I233" s="33"/>
      <c r="J233" s="123">
        <v>40299</v>
      </c>
    </row>
    <row r="234" spans="1:10" ht="22.5" customHeight="1">
      <c r="A234" s="122">
        <v>220</v>
      </c>
      <c r="B234" s="401" t="s">
        <v>453</v>
      </c>
      <c r="C234" s="238"/>
      <c r="D234" s="54">
        <v>5</v>
      </c>
      <c r="E234" s="186">
        <v>5</v>
      </c>
      <c r="F234" s="44">
        <v>151</v>
      </c>
      <c r="G234" s="186">
        <v>10</v>
      </c>
      <c r="H234" s="64" t="s">
        <v>1434</v>
      </c>
      <c r="I234" s="33"/>
      <c r="J234" s="123">
        <v>40299</v>
      </c>
    </row>
    <row r="235" spans="1:10" ht="22.5" customHeight="1">
      <c r="A235" s="122">
        <v>221</v>
      </c>
      <c r="B235" s="401" t="s">
        <v>455</v>
      </c>
      <c r="C235" s="238"/>
      <c r="D235" s="54">
        <v>4</v>
      </c>
      <c r="E235" s="186">
        <v>19</v>
      </c>
      <c r="F235" s="44">
        <v>507.3</v>
      </c>
      <c r="G235" s="186">
        <v>26</v>
      </c>
      <c r="H235" s="64" t="s">
        <v>1435</v>
      </c>
      <c r="I235" s="33"/>
      <c r="J235" s="123">
        <v>40299</v>
      </c>
    </row>
    <row r="236" spans="1:10" ht="22.5" customHeight="1">
      <c r="A236" s="122">
        <v>222</v>
      </c>
      <c r="B236" s="401" t="s">
        <v>457</v>
      </c>
      <c r="C236" s="238"/>
      <c r="D236" s="54">
        <v>6</v>
      </c>
      <c r="E236" s="186">
        <v>6</v>
      </c>
      <c r="F236" s="44">
        <v>316.4</v>
      </c>
      <c r="G236" s="186">
        <v>14</v>
      </c>
      <c r="H236" s="64" t="s">
        <v>1430</v>
      </c>
      <c r="I236" s="33"/>
      <c r="J236" s="123">
        <v>40299</v>
      </c>
    </row>
    <row r="237" spans="1:10" ht="22.5" customHeight="1">
      <c r="A237" s="122">
        <v>223</v>
      </c>
      <c r="B237" s="401" t="s">
        <v>459</v>
      </c>
      <c r="C237" s="238"/>
      <c r="D237" s="52">
        <v>12</v>
      </c>
      <c r="E237" s="186">
        <v>13</v>
      </c>
      <c r="F237" s="42">
        <v>339.8</v>
      </c>
      <c r="G237" s="186">
        <v>29</v>
      </c>
      <c r="H237" s="64" t="s">
        <v>1431</v>
      </c>
      <c r="I237" s="33"/>
      <c r="J237" s="123">
        <v>40299</v>
      </c>
    </row>
    <row r="238" spans="1:10" ht="22.5" customHeight="1">
      <c r="A238" s="122">
        <v>224</v>
      </c>
      <c r="B238" s="402" t="s">
        <v>461</v>
      </c>
      <c r="C238" s="244"/>
      <c r="D238" s="16">
        <v>3</v>
      </c>
      <c r="E238" s="186">
        <v>32</v>
      </c>
      <c r="F238" s="42">
        <v>546.1</v>
      </c>
      <c r="G238" s="186">
        <v>61</v>
      </c>
      <c r="H238" s="64" t="s">
        <v>1432</v>
      </c>
      <c r="I238" s="33"/>
      <c r="J238" s="123">
        <v>40299</v>
      </c>
    </row>
    <row r="239" spans="1:10" ht="22.5" customHeight="1" thickBot="1">
      <c r="A239" s="220">
        <v>225</v>
      </c>
      <c r="B239" s="414" t="s">
        <v>463</v>
      </c>
      <c r="C239" s="415"/>
      <c r="D239" s="214">
        <v>12</v>
      </c>
      <c r="E239" s="224">
        <v>12</v>
      </c>
      <c r="F239" s="43">
        <v>461.2</v>
      </c>
      <c r="G239" s="224">
        <v>20</v>
      </c>
      <c r="H239" s="222" t="s">
        <v>1433</v>
      </c>
      <c r="I239" s="159"/>
      <c r="J239" s="223">
        <v>40299</v>
      </c>
    </row>
    <row r="240" spans="1:10" ht="15.75" customHeight="1" thickBot="1">
      <c r="A240" s="165"/>
      <c r="B240" s="438" t="s">
        <v>1269</v>
      </c>
      <c r="C240" s="439"/>
      <c r="D240" s="230">
        <f>SUM(D185:D239)</f>
        <v>922</v>
      </c>
      <c r="E240" s="230">
        <f>SUM(E185:E239)</f>
        <v>1029</v>
      </c>
      <c r="F240" s="230">
        <f>SUM(F185:F239)-79-42.8</f>
        <v>44112.19999999999</v>
      </c>
      <c r="G240" s="229">
        <f>SUM(G185:G239)</f>
        <v>2241</v>
      </c>
      <c r="H240" s="169"/>
      <c r="I240" s="169"/>
      <c r="J240" s="228"/>
    </row>
    <row r="241" spans="1:10" ht="13.5" customHeight="1">
      <c r="A241" s="190"/>
      <c r="B241" s="79" t="s">
        <v>465</v>
      </c>
      <c r="C241" s="79"/>
      <c r="D241" s="79"/>
      <c r="E241" s="79"/>
      <c r="F241" s="79"/>
      <c r="G241" s="79"/>
      <c r="H241" s="79"/>
      <c r="I241" s="79"/>
      <c r="J241" s="405"/>
    </row>
    <row r="242" spans="1:10" ht="12" customHeight="1" hidden="1">
      <c r="A242" s="122"/>
      <c r="B242" s="403" t="s">
        <v>466</v>
      </c>
      <c r="C242" s="367"/>
      <c r="D242" s="16" t="s">
        <v>117</v>
      </c>
      <c r="E242" s="183"/>
      <c r="F242" s="3" t="s">
        <v>244</v>
      </c>
      <c r="G242" s="183"/>
      <c r="H242" s="33"/>
      <c r="I242" s="33"/>
      <c r="J242" s="123">
        <v>40299</v>
      </c>
    </row>
    <row r="243" spans="1:10" ht="12" customHeight="1">
      <c r="A243" s="122">
        <v>226</v>
      </c>
      <c r="B243" s="403" t="s">
        <v>467</v>
      </c>
      <c r="C243" s="367"/>
      <c r="D243" s="16">
        <v>1</v>
      </c>
      <c r="E243" s="186">
        <v>1</v>
      </c>
      <c r="F243" s="203">
        <v>52.6</v>
      </c>
      <c r="G243" s="186">
        <v>4</v>
      </c>
      <c r="H243" s="64" t="s">
        <v>1485</v>
      </c>
      <c r="I243" s="33"/>
      <c r="J243" s="123">
        <v>40299</v>
      </c>
    </row>
    <row r="244" spans="1:10" ht="12" customHeight="1">
      <c r="A244" s="122">
        <v>227</v>
      </c>
      <c r="B244" s="403" t="s">
        <v>469</v>
      </c>
      <c r="C244" s="367"/>
      <c r="D244" s="16">
        <v>2</v>
      </c>
      <c r="E244" s="186">
        <v>2</v>
      </c>
      <c r="F244" s="203">
        <v>89.8</v>
      </c>
      <c r="G244" s="186">
        <v>1</v>
      </c>
      <c r="H244" s="64" t="s">
        <v>1486</v>
      </c>
      <c r="I244" s="33"/>
      <c r="J244" s="123">
        <v>40299</v>
      </c>
    </row>
    <row r="245" spans="1:10" ht="13.5" customHeight="1" hidden="1">
      <c r="A245" s="122">
        <v>236</v>
      </c>
      <c r="B245" s="403" t="s">
        <v>471</v>
      </c>
      <c r="C245" s="367"/>
      <c r="D245" s="16"/>
      <c r="E245" s="186"/>
      <c r="F245" s="203">
        <v>40.6</v>
      </c>
      <c r="G245" s="186"/>
      <c r="H245" s="33"/>
      <c r="I245" s="33"/>
      <c r="J245" s="123">
        <v>40299</v>
      </c>
    </row>
    <row r="246" spans="1:10" ht="22.5" customHeight="1">
      <c r="A246" s="122">
        <v>228</v>
      </c>
      <c r="B246" s="403" t="s">
        <v>477</v>
      </c>
      <c r="C246" s="367"/>
      <c r="D246" s="16">
        <v>1</v>
      </c>
      <c r="E246" s="186">
        <v>1</v>
      </c>
      <c r="F246" s="203">
        <v>82.4</v>
      </c>
      <c r="G246" s="186">
        <v>4</v>
      </c>
      <c r="H246" s="64" t="s">
        <v>1488</v>
      </c>
      <c r="I246" s="33"/>
      <c r="J246" s="123">
        <v>40299</v>
      </c>
    </row>
    <row r="247" spans="1:10" ht="22.5" customHeight="1">
      <c r="A247" s="122">
        <v>229</v>
      </c>
      <c r="B247" s="403" t="s">
        <v>479</v>
      </c>
      <c r="C247" s="367"/>
      <c r="D247" s="16">
        <v>2</v>
      </c>
      <c r="E247" s="186">
        <v>2</v>
      </c>
      <c r="F247" s="203">
        <v>135.6</v>
      </c>
      <c r="G247" s="186">
        <v>6</v>
      </c>
      <c r="H247" s="64" t="s">
        <v>1489</v>
      </c>
      <c r="I247" s="33"/>
      <c r="J247" s="123">
        <v>40299</v>
      </c>
    </row>
    <row r="248" spans="1:10" ht="22.5" customHeight="1">
      <c r="A248" s="122">
        <v>230</v>
      </c>
      <c r="B248" s="403" t="s">
        <v>481</v>
      </c>
      <c r="C248" s="367"/>
      <c r="D248" s="16">
        <v>2</v>
      </c>
      <c r="E248" s="186">
        <v>3</v>
      </c>
      <c r="F248" s="203">
        <v>138.2</v>
      </c>
      <c r="G248" s="186">
        <v>6</v>
      </c>
      <c r="H248" s="64" t="s">
        <v>1490</v>
      </c>
      <c r="I248" s="33"/>
      <c r="J248" s="123">
        <v>40299</v>
      </c>
    </row>
    <row r="249" spans="1:10" ht="22.5" customHeight="1">
      <c r="A249" s="122">
        <v>231</v>
      </c>
      <c r="B249" s="403" t="s">
        <v>484</v>
      </c>
      <c r="C249" s="367"/>
      <c r="D249" s="16">
        <v>2</v>
      </c>
      <c r="E249" s="186">
        <v>2</v>
      </c>
      <c r="F249" s="203">
        <v>133.3</v>
      </c>
      <c r="G249" s="186">
        <v>11</v>
      </c>
      <c r="H249" s="64" t="s">
        <v>1492</v>
      </c>
      <c r="I249" s="33"/>
      <c r="J249" s="123">
        <v>40299</v>
      </c>
    </row>
    <row r="250" spans="1:10" ht="12" customHeight="1">
      <c r="A250" s="122">
        <v>232</v>
      </c>
      <c r="B250" s="403" t="s">
        <v>486</v>
      </c>
      <c r="C250" s="367"/>
      <c r="D250" s="16">
        <v>2</v>
      </c>
      <c r="E250" s="186">
        <v>2</v>
      </c>
      <c r="F250" s="203">
        <v>128</v>
      </c>
      <c r="G250" s="186">
        <v>7</v>
      </c>
      <c r="H250" s="64" t="s">
        <v>1494</v>
      </c>
      <c r="I250" s="33"/>
      <c r="J250" s="123">
        <v>40299</v>
      </c>
    </row>
    <row r="251" spans="1:10" ht="11.25" customHeight="1">
      <c r="A251" s="122">
        <v>233</v>
      </c>
      <c r="B251" s="403" t="s">
        <v>487</v>
      </c>
      <c r="C251" s="367"/>
      <c r="D251" s="16">
        <v>2</v>
      </c>
      <c r="E251" s="186">
        <v>2</v>
      </c>
      <c r="F251" s="203">
        <v>134.9</v>
      </c>
      <c r="G251" s="186">
        <v>7</v>
      </c>
      <c r="H251" s="64" t="s">
        <v>1498</v>
      </c>
      <c r="I251" s="33"/>
      <c r="J251" s="123">
        <v>40299</v>
      </c>
    </row>
    <row r="252" spans="1:10" ht="12" customHeight="1">
      <c r="A252" s="122">
        <v>234</v>
      </c>
      <c r="B252" s="403" t="s">
        <v>489</v>
      </c>
      <c r="C252" s="367"/>
      <c r="D252" s="16">
        <v>2</v>
      </c>
      <c r="E252" s="186">
        <v>2</v>
      </c>
      <c r="F252" s="203">
        <v>126.5</v>
      </c>
      <c r="G252" s="186">
        <v>6</v>
      </c>
      <c r="H252" s="64" t="s">
        <v>1495</v>
      </c>
      <c r="I252" s="33"/>
      <c r="J252" s="123">
        <v>40299</v>
      </c>
    </row>
    <row r="253" spans="1:10" ht="12" customHeight="1">
      <c r="A253" s="122">
        <v>235</v>
      </c>
      <c r="B253" s="403" t="s">
        <v>491</v>
      </c>
      <c r="C253" s="367"/>
      <c r="D253" s="16">
        <v>1</v>
      </c>
      <c r="E253" s="186">
        <v>6</v>
      </c>
      <c r="F253" s="203">
        <v>119.4</v>
      </c>
      <c r="G253" s="186"/>
      <c r="H253" s="64" t="s">
        <v>1496</v>
      </c>
      <c r="I253" s="33"/>
      <c r="J253" s="123">
        <v>40299</v>
      </c>
    </row>
    <row r="254" spans="1:10" ht="22.5" customHeight="1">
      <c r="A254" s="122">
        <v>236</v>
      </c>
      <c r="B254" s="403" t="s">
        <v>495</v>
      </c>
      <c r="C254" s="367"/>
      <c r="D254" s="16">
        <v>27</v>
      </c>
      <c r="E254" s="186">
        <v>27</v>
      </c>
      <c r="F254" s="203">
        <v>1297.8</v>
      </c>
      <c r="G254" s="186">
        <v>67</v>
      </c>
      <c r="H254" s="64" t="s">
        <v>1499</v>
      </c>
      <c r="I254" s="33"/>
      <c r="J254" s="123">
        <v>40299</v>
      </c>
    </row>
    <row r="255" spans="1:10" ht="22.5" customHeight="1">
      <c r="A255" s="122">
        <v>237</v>
      </c>
      <c r="B255" s="403" t="s">
        <v>497</v>
      </c>
      <c r="C255" s="367"/>
      <c r="D255" s="16">
        <v>27</v>
      </c>
      <c r="E255" s="186">
        <v>27</v>
      </c>
      <c r="F255" s="203">
        <v>1298.4</v>
      </c>
      <c r="G255" s="186">
        <v>68</v>
      </c>
      <c r="H255" s="64" t="s">
        <v>1500</v>
      </c>
      <c r="I255" s="33"/>
      <c r="J255" s="123">
        <v>40299</v>
      </c>
    </row>
    <row r="256" spans="1:10" ht="22.5" customHeight="1">
      <c r="A256" s="122">
        <v>238</v>
      </c>
      <c r="B256" s="403" t="s">
        <v>499</v>
      </c>
      <c r="C256" s="367"/>
      <c r="D256" s="16">
        <v>27</v>
      </c>
      <c r="E256" s="186">
        <v>27</v>
      </c>
      <c r="F256" s="203">
        <v>1287.3</v>
      </c>
      <c r="G256" s="186">
        <v>63</v>
      </c>
      <c r="H256" s="64" t="s">
        <v>1501</v>
      </c>
      <c r="I256" s="33"/>
      <c r="J256" s="123">
        <v>40299</v>
      </c>
    </row>
    <row r="257" spans="1:10" ht="22.5" customHeight="1">
      <c r="A257" s="122">
        <v>239</v>
      </c>
      <c r="B257" s="403" t="s">
        <v>501</v>
      </c>
      <c r="C257" s="367"/>
      <c r="D257" s="16">
        <v>27</v>
      </c>
      <c r="E257" s="186">
        <v>27</v>
      </c>
      <c r="F257" s="203">
        <v>1288.9</v>
      </c>
      <c r="G257" s="186">
        <v>67</v>
      </c>
      <c r="H257" s="64" t="s">
        <v>1502</v>
      </c>
      <c r="I257" s="33"/>
      <c r="J257" s="123">
        <v>40299</v>
      </c>
    </row>
    <row r="258" spans="1:10" ht="22.5" customHeight="1">
      <c r="A258" s="122">
        <v>240</v>
      </c>
      <c r="B258" s="403" t="s">
        <v>503</v>
      </c>
      <c r="C258" s="209"/>
      <c r="D258" s="16">
        <v>11</v>
      </c>
      <c r="E258" s="186">
        <v>12</v>
      </c>
      <c r="F258" s="206">
        <v>472.17</v>
      </c>
      <c r="G258" s="186">
        <v>18</v>
      </c>
      <c r="H258" s="64" t="s">
        <v>1503</v>
      </c>
      <c r="I258" s="33"/>
      <c r="J258" s="123">
        <v>40299</v>
      </c>
    </row>
    <row r="259" spans="1:10" ht="22.5" customHeight="1">
      <c r="A259" s="122">
        <v>241</v>
      </c>
      <c r="B259" s="403" t="s">
        <v>505</v>
      </c>
      <c r="C259" s="209"/>
      <c r="D259" s="16">
        <v>11</v>
      </c>
      <c r="E259" s="186">
        <v>11</v>
      </c>
      <c r="F259" s="49">
        <v>345.8</v>
      </c>
      <c r="G259" s="186">
        <v>10</v>
      </c>
      <c r="H259" s="64" t="s">
        <v>1504</v>
      </c>
      <c r="I259" s="33"/>
      <c r="J259" s="123">
        <v>40299</v>
      </c>
    </row>
    <row r="260" spans="1:10" ht="22.5" customHeight="1">
      <c r="A260" s="122">
        <v>242</v>
      </c>
      <c r="B260" s="403" t="s">
        <v>507</v>
      </c>
      <c r="C260" s="209"/>
      <c r="D260" s="16">
        <v>2</v>
      </c>
      <c r="E260" s="186">
        <v>2</v>
      </c>
      <c r="F260" s="49">
        <v>138.3</v>
      </c>
      <c r="G260" s="186">
        <v>9</v>
      </c>
      <c r="H260" s="64" t="s">
        <v>1512</v>
      </c>
      <c r="I260" s="33"/>
      <c r="J260" s="123">
        <v>40299</v>
      </c>
    </row>
    <row r="261" spans="1:10" ht="22.5" customHeight="1">
      <c r="A261" s="122">
        <v>243</v>
      </c>
      <c r="B261" s="403" t="s">
        <v>509</v>
      </c>
      <c r="C261" s="209"/>
      <c r="D261" s="16">
        <v>2</v>
      </c>
      <c r="E261" s="186">
        <v>2</v>
      </c>
      <c r="F261" s="49">
        <v>134.3</v>
      </c>
      <c r="G261" s="186">
        <v>4</v>
      </c>
      <c r="H261" s="64" t="s">
        <v>1505</v>
      </c>
      <c r="I261" s="33"/>
      <c r="J261" s="123">
        <v>40299</v>
      </c>
    </row>
    <row r="262" spans="1:10" ht="22.5" customHeight="1">
      <c r="A262" s="122">
        <v>244</v>
      </c>
      <c r="B262" s="403" t="s">
        <v>511</v>
      </c>
      <c r="C262" s="209"/>
      <c r="D262" s="16">
        <v>2</v>
      </c>
      <c r="E262" s="186">
        <v>2</v>
      </c>
      <c r="F262" s="49">
        <v>135.5</v>
      </c>
      <c r="G262" s="186">
        <v>4</v>
      </c>
      <c r="H262" s="64" t="s">
        <v>1506</v>
      </c>
      <c r="I262" s="33"/>
      <c r="J262" s="123">
        <v>40299</v>
      </c>
    </row>
    <row r="263" spans="1:10" ht="22.5" customHeight="1">
      <c r="A263" s="122">
        <v>245</v>
      </c>
      <c r="B263" s="403" t="s">
        <v>520</v>
      </c>
      <c r="C263" s="209"/>
      <c r="D263" s="16">
        <v>2</v>
      </c>
      <c r="E263" s="186">
        <v>2</v>
      </c>
      <c r="F263" s="49">
        <v>134.1</v>
      </c>
      <c r="G263" s="186">
        <v>8</v>
      </c>
      <c r="H263" s="64" t="s">
        <v>1511</v>
      </c>
      <c r="I263" s="33"/>
      <c r="J263" s="123">
        <v>40299</v>
      </c>
    </row>
    <row r="264" spans="1:10" ht="12" customHeight="1">
      <c r="A264" s="122">
        <v>246</v>
      </c>
      <c r="B264" s="403" t="s">
        <v>525</v>
      </c>
      <c r="C264" s="209"/>
      <c r="D264" s="16">
        <v>2</v>
      </c>
      <c r="E264" s="186">
        <v>2</v>
      </c>
      <c r="F264" s="49">
        <v>58.9</v>
      </c>
      <c r="G264" s="186">
        <v>5</v>
      </c>
      <c r="H264" s="64" t="s">
        <v>1515</v>
      </c>
      <c r="I264" s="33"/>
      <c r="J264" s="123">
        <v>40299</v>
      </c>
    </row>
    <row r="265" spans="1:10" ht="12" customHeight="1">
      <c r="A265" s="122">
        <v>247</v>
      </c>
      <c r="B265" s="403" t="s">
        <v>527</v>
      </c>
      <c r="C265" s="209"/>
      <c r="D265" s="16">
        <v>4</v>
      </c>
      <c r="E265" s="186">
        <v>4</v>
      </c>
      <c r="F265" s="49">
        <v>105.4</v>
      </c>
      <c r="G265" s="186">
        <v>3</v>
      </c>
      <c r="H265" s="64" t="s">
        <v>1516</v>
      </c>
      <c r="I265" s="33"/>
      <c r="J265" s="123">
        <v>40299</v>
      </c>
    </row>
    <row r="266" spans="1:10" ht="12" customHeight="1">
      <c r="A266" s="122">
        <v>248</v>
      </c>
      <c r="B266" s="403" t="s">
        <v>529</v>
      </c>
      <c r="C266" s="209"/>
      <c r="D266" s="16">
        <v>1</v>
      </c>
      <c r="E266" s="186">
        <v>1</v>
      </c>
      <c r="F266" s="49">
        <v>25.9</v>
      </c>
      <c r="G266" s="186">
        <v>1</v>
      </c>
      <c r="H266" s="64" t="s">
        <v>1518</v>
      </c>
      <c r="I266" s="33"/>
      <c r="J266" s="123">
        <v>40299</v>
      </c>
    </row>
    <row r="267" spans="1:10" ht="12" customHeight="1">
      <c r="A267" s="122">
        <v>249</v>
      </c>
      <c r="B267" s="403" t="s">
        <v>531</v>
      </c>
      <c r="C267" s="209"/>
      <c r="D267" s="16">
        <v>4</v>
      </c>
      <c r="E267" s="186">
        <v>4</v>
      </c>
      <c r="F267" s="49">
        <v>163.5</v>
      </c>
      <c r="G267" s="186">
        <v>16</v>
      </c>
      <c r="H267" s="64" t="s">
        <v>1517</v>
      </c>
      <c r="I267" s="33"/>
      <c r="J267" s="123">
        <v>40299</v>
      </c>
    </row>
    <row r="268" spans="1:10" ht="27" customHeight="1">
      <c r="A268" s="122">
        <v>250</v>
      </c>
      <c r="B268" s="403" t="s">
        <v>533</v>
      </c>
      <c r="C268" s="209"/>
      <c r="D268" s="16">
        <v>12</v>
      </c>
      <c r="E268" s="186">
        <v>12</v>
      </c>
      <c r="F268" s="49">
        <v>564.7</v>
      </c>
      <c r="G268" s="186">
        <v>36</v>
      </c>
      <c r="H268" s="33"/>
      <c r="I268" s="33" t="s">
        <v>1520</v>
      </c>
      <c r="J268" s="123">
        <v>40299</v>
      </c>
    </row>
    <row r="269" spans="1:10" ht="24.75" customHeight="1">
      <c r="A269" s="122">
        <v>251</v>
      </c>
      <c r="B269" s="403" t="s">
        <v>535</v>
      </c>
      <c r="C269" s="209"/>
      <c r="D269" s="16">
        <v>18</v>
      </c>
      <c r="E269" s="186">
        <v>18</v>
      </c>
      <c r="F269" s="49">
        <v>833.7</v>
      </c>
      <c r="G269" s="186">
        <v>27</v>
      </c>
      <c r="H269" s="33"/>
      <c r="I269" s="33" t="s">
        <v>1520</v>
      </c>
      <c r="J269" s="123">
        <v>40299</v>
      </c>
    </row>
    <row r="270" spans="1:10" ht="23.25" customHeight="1">
      <c r="A270" s="122">
        <v>252</v>
      </c>
      <c r="B270" s="403" t="s">
        <v>537</v>
      </c>
      <c r="C270" s="209"/>
      <c r="D270" s="16">
        <v>18</v>
      </c>
      <c r="E270" s="186">
        <v>18</v>
      </c>
      <c r="F270" s="49">
        <v>826</v>
      </c>
      <c r="G270" s="186">
        <v>51</v>
      </c>
      <c r="H270" s="33"/>
      <c r="I270" s="33" t="s">
        <v>1520</v>
      </c>
      <c r="J270" s="123">
        <v>40299</v>
      </c>
    </row>
    <row r="271" spans="1:10" ht="26.25" customHeight="1">
      <c r="A271" s="122">
        <v>253</v>
      </c>
      <c r="B271" s="403" t="s">
        <v>539</v>
      </c>
      <c r="C271" s="209"/>
      <c r="D271" s="16">
        <v>12</v>
      </c>
      <c r="E271" s="186">
        <v>12</v>
      </c>
      <c r="F271" s="49">
        <v>564.4</v>
      </c>
      <c r="G271" s="186">
        <v>23</v>
      </c>
      <c r="H271" s="33"/>
      <c r="I271" s="33" t="s">
        <v>1520</v>
      </c>
      <c r="J271" s="123">
        <v>40299</v>
      </c>
    </row>
    <row r="272" spans="1:10" ht="12" customHeight="1">
      <c r="A272" s="122">
        <v>254</v>
      </c>
      <c r="B272" s="403" t="s">
        <v>541</v>
      </c>
      <c r="C272" s="209"/>
      <c r="D272" s="16">
        <v>1</v>
      </c>
      <c r="E272" s="186">
        <v>17</v>
      </c>
      <c r="F272" s="49">
        <v>529.8</v>
      </c>
      <c r="G272" s="186">
        <v>20</v>
      </c>
      <c r="H272" s="64" t="s">
        <v>1519</v>
      </c>
      <c r="I272" s="33"/>
      <c r="J272" s="123">
        <v>40299</v>
      </c>
    </row>
    <row r="273" spans="1:10" ht="27" customHeight="1">
      <c r="A273" s="122">
        <v>255</v>
      </c>
      <c r="B273" s="403" t="s">
        <v>543</v>
      </c>
      <c r="C273" s="209"/>
      <c r="D273" s="16">
        <v>4</v>
      </c>
      <c r="E273" s="186">
        <v>4</v>
      </c>
      <c r="F273" s="49">
        <v>162.3</v>
      </c>
      <c r="G273" s="186">
        <v>3</v>
      </c>
      <c r="H273" s="33"/>
      <c r="I273" s="33" t="s">
        <v>1520</v>
      </c>
      <c r="J273" s="123">
        <v>40299</v>
      </c>
    </row>
    <row r="274" spans="1:10" ht="24" customHeight="1">
      <c r="A274" s="122">
        <v>256</v>
      </c>
      <c r="B274" s="403" t="s">
        <v>545</v>
      </c>
      <c r="C274" s="209"/>
      <c r="D274" s="16">
        <v>8</v>
      </c>
      <c r="E274" s="186">
        <v>8</v>
      </c>
      <c r="F274" s="49">
        <v>389.7</v>
      </c>
      <c r="G274" s="186">
        <v>18</v>
      </c>
      <c r="H274" s="33"/>
      <c r="I274" s="33" t="s">
        <v>1520</v>
      </c>
      <c r="J274" s="123">
        <v>40299</v>
      </c>
    </row>
    <row r="275" spans="1:10" ht="24" customHeight="1">
      <c r="A275" s="122">
        <v>257</v>
      </c>
      <c r="B275" s="403" t="s">
        <v>547</v>
      </c>
      <c r="C275" s="209"/>
      <c r="D275" s="16">
        <v>8</v>
      </c>
      <c r="E275" s="186">
        <v>8</v>
      </c>
      <c r="F275" s="49">
        <v>387.2</v>
      </c>
      <c r="G275" s="186">
        <v>19</v>
      </c>
      <c r="H275" s="33"/>
      <c r="I275" s="33" t="s">
        <v>1520</v>
      </c>
      <c r="J275" s="123">
        <v>40299</v>
      </c>
    </row>
    <row r="276" spans="1:10" ht="24" customHeight="1">
      <c r="A276" s="122">
        <v>258</v>
      </c>
      <c r="B276" s="403" t="s">
        <v>549</v>
      </c>
      <c r="C276" s="209"/>
      <c r="D276" s="16">
        <v>12</v>
      </c>
      <c r="E276" s="186">
        <v>12</v>
      </c>
      <c r="F276" s="49">
        <v>457.1</v>
      </c>
      <c r="G276" s="186">
        <v>27</v>
      </c>
      <c r="H276" s="33"/>
      <c r="I276" s="33" t="s">
        <v>1520</v>
      </c>
      <c r="J276" s="123">
        <v>40299</v>
      </c>
    </row>
    <row r="277" spans="1:10" ht="24.75" customHeight="1">
      <c r="A277" s="122">
        <v>259</v>
      </c>
      <c r="B277" s="403" t="s">
        <v>551</v>
      </c>
      <c r="C277" s="209"/>
      <c r="D277" s="16">
        <v>12</v>
      </c>
      <c r="E277" s="186">
        <v>12</v>
      </c>
      <c r="F277" s="47">
        <v>533.9</v>
      </c>
      <c r="G277" s="186">
        <v>18</v>
      </c>
      <c r="H277" s="33"/>
      <c r="I277" s="33" t="s">
        <v>1520</v>
      </c>
      <c r="J277" s="123">
        <v>40299</v>
      </c>
    </row>
    <row r="278" spans="1:10" ht="27" customHeight="1">
      <c r="A278" s="122">
        <v>260</v>
      </c>
      <c r="B278" s="403" t="s">
        <v>553</v>
      </c>
      <c r="C278" s="209"/>
      <c r="D278" s="16">
        <v>12</v>
      </c>
      <c r="E278" s="186">
        <v>12</v>
      </c>
      <c r="F278" s="47">
        <v>552.7</v>
      </c>
      <c r="G278" s="186">
        <v>30</v>
      </c>
      <c r="H278" s="33"/>
      <c r="I278" s="33" t="s">
        <v>1520</v>
      </c>
      <c r="J278" s="123">
        <v>40299</v>
      </c>
    </row>
    <row r="279" spans="1:10" ht="24" customHeight="1">
      <c r="A279" s="122">
        <v>261</v>
      </c>
      <c r="B279" s="403" t="s">
        <v>555</v>
      </c>
      <c r="C279" s="209"/>
      <c r="D279" s="16">
        <v>12</v>
      </c>
      <c r="E279" s="186">
        <v>12</v>
      </c>
      <c r="F279" s="47">
        <v>570.3</v>
      </c>
      <c r="G279" s="186">
        <v>21</v>
      </c>
      <c r="H279" s="33"/>
      <c r="I279" s="33" t="s">
        <v>1520</v>
      </c>
      <c r="J279" s="123">
        <v>40299</v>
      </c>
    </row>
    <row r="280" spans="1:10" ht="27" customHeight="1">
      <c r="A280" s="122">
        <v>262</v>
      </c>
      <c r="B280" s="403" t="s">
        <v>557</v>
      </c>
      <c r="C280" s="209"/>
      <c r="D280" s="16">
        <v>18</v>
      </c>
      <c r="E280" s="186">
        <v>18</v>
      </c>
      <c r="F280" s="47">
        <v>845.3</v>
      </c>
      <c r="G280" s="186">
        <v>37</v>
      </c>
      <c r="H280" s="33"/>
      <c r="I280" s="33" t="s">
        <v>1520</v>
      </c>
      <c r="J280" s="123">
        <v>40299</v>
      </c>
    </row>
    <row r="281" spans="1:10" ht="27" customHeight="1">
      <c r="A281" s="122">
        <v>263</v>
      </c>
      <c r="B281" s="403" t="s">
        <v>559</v>
      </c>
      <c r="C281" s="209"/>
      <c r="D281" s="16">
        <v>18</v>
      </c>
      <c r="E281" s="186">
        <v>18</v>
      </c>
      <c r="F281" s="47">
        <v>838.7</v>
      </c>
      <c r="G281" s="186">
        <v>46</v>
      </c>
      <c r="H281" s="33"/>
      <c r="I281" s="33" t="s">
        <v>1520</v>
      </c>
      <c r="J281" s="123">
        <v>40299</v>
      </c>
    </row>
    <row r="282" spans="1:10" ht="12" customHeight="1">
      <c r="A282" s="122">
        <v>264</v>
      </c>
      <c r="B282" s="403" t="s">
        <v>561</v>
      </c>
      <c r="C282" s="209"/>
      <c r="D282" s="16">
        <v>18</v>
      </c>
      <c r="E282" s="186">
        <v>18</v>
      </c>
      <c r="F282" s="47">
        <v>837</v>
      </c>
      <c r="G282" s="186">
        <v>56</v>
      </c>
      <c r="H282" s="64" t="s">
        <v>1522</v>
      </c>
      <c r="I282" s="33"/>
      <c r="J282" s="123">
        <v>40299</v>
      </c>
    </row>
    <row r="283" spans="1:10" ht="25.5" customHeight="1">
      <c r="A283" s="122">
        <v>265</v>
      </c>
      <c r="B283" s="403" t="s">
        <v>563</v>
      </c>
      <c r="C283" s="209"/>
      <c r="D283" s="16">
        <v>18</v>
      </c>
      <c r="E283" s="186">
        <v>18</v>
      </c>
      <c r="F283" s="47">
        <v>841.8</v>
      </c>
      <c r="G283" s="186">
        <v>55</v>
      </c>
      <c r="H283" s="33"/>
      <c r="I283" s="33" t="s">
        <v>1520</v>
      </c>
      <c r="J283" s="123">
        <v>40299</v>
      </c>
    </row>
    <row r="284" spans="1:10" ht="25.5" customHeight="1">
      <c r="A284" s="122">
        <v>266</v>
      </c>
      <c r="B284" s="403" t="s">
        <v>566</v>
      </c>
      <c r="C284" s="209"/>
      <c r="D284" s="16">
        <v>18</v>
      </c>
      <c r="E284" s="186">
        <v>18</v>
      </c>
      <c r="F284" s="47">
        <v>846.6</v>
      </c>
      <c r="G284" s="186">
        <v>37</v>
      </c>
      <c r="H284" s="33"/>
      <c r="I284" s="33" t="s">
        <v>1520</v>
      </c>
      <c r="J284" s="123">
        <v>40299</v>
      </c>
    </row>
    <row r="285" spans="1:10" ht="25.5" customHeight="1">
      <c r="A285" s="122">
        <v>267</v>
      </c>
      <c r="B285" s="403" t="s">
        <v>568</v>
      </c>
      <c r="C285" s="209"/>
      <c r="D285" s="16">
        <v>27</v>
      </c>
      <c r="E285" s="186">
        <v>27</v>
      </c>
      <c r="F285" s="47">
        <v>1289.6</v>
      </c>
      <c r="G285" s="186">
        <v>79</v>
      </c>
      <c r="H285" s="33"/>
      <c r="I285" s="33" t="s">
        <v>1520</v>
      </c>
      <c r="J285" s="123">
        <v>40299</v>
      </c>
    </row>
    <row r="286" spans="1:10" ht="25.5" customHeight="1">
      <c r="A286" s="122">
        <v>268</v>
      </c>
      <c r="B286" s="403" t="s">
        <v>571</v>
      </c>
      <c r="C286" s="209"/>
      <c r="D286" s="16">
        <v>27</v>
      </c>
      <c r="E286" s="186">
        <v>27</v>
      </c>
      <c r="F286" s="47">
        <v>1284.9</v>
      </c>
      <c r="G286" s="186">
        <v>67</v>
      </c>
      <c r="H286" s="33"/>
      <c r="I286" s="33" t="s">
        <v>1520</v>
      </c>
      <c r="J286" s="123">
        <v>40299</v>
      </c>
    </row>
    <row r="287" spans="1:10" ht="27" customHeight="1">
      <c r="A287" s="122">
        <v>269</v>
      </c>
      <c r="B287" s="403" t="s">
        <v>573</v>
      </c>
      <c r="C287" s="209"/>
      <c r="D287" s="16">
        <v>27</v>
      </c>
      <c r="E287" s="186">
        <v>28</v>
      </c>
      <c r="F287" s="205">
        <v>1281.9</v>
      </c>
      <c r="G287" s="186">
        <v>86</v>
      </c>
      <c r="H287" s="33"/>
      <c r="I287" s="33" t="s">
        <v>1520</v>
      </c>
      <c r="J287" s="123">
        <v>40299</v>
      </c>
    </row>
    <row r="288" spans="1:10" ht="12" customHeight="1">
      <c r="A288" s="122">
        <v>270</v>
      </c>
      <c r="B288" s="403" t="s">
        <v>577</v>
      </c>
      <c r="C288" s="209"/>
      <c r="D288" s="16">
        <v>1</v>
      </c>
      <c r="E288" s="186">
        <v>1</v>
      </c>
      <c r="F288" s="205">
        <v>41.5</v>
      </c>
      <c r="G288" s="186">
        <v>4</v>
      </c>
      <c r="H288" s="64" t="s">
        <v>1521</v>
      </c>
      <c r="I288" s="33"/>
      <c r="J288" s="123">
        <v>40299</v>
      </c>
    </row>
    <row r="289" spans="1:10" ht="12" customHeight="1">
      <c r="A289" s="122">
        <v>271</v>
      </c>
      <c r="B289" s="403" t="s">
        <v>581</v>
      </c>
      <c r="C289" s="209"/>
      <c r="D289" s="16">
        <v>1</v>
      </c>
      <c r="E289" s="186">
        <v>1</v>
      </c>
      <c r="F289" s="205">
        <v>43.2</v>
      </c>
      <c r="G289" s="186">
        <v>3</v>
      </c>
      <c r="H289" s="64" t="s">
        <v>1523</v>
      </c>
      <c r="I289" s="33"/>
      <c r="J289" s="123">
        <v>40299</v>
      </c>
    </row>
    <row r="290" spans="1:10" ht="12" customHeight="1">
      <c r="A290" s="122">
        <v>272</v>
      </c>
      <c r="B290" s="403" t="s">
        <v>583</v>
      </c>
      <c r="C290" s="209"/>
      <c r="D290" s="16">
        <v>2</v>
      </c>
      <c r="E290" s="186">
        <v>2</v>
      </c>
      <c r="F290" s="205">
        <v>60</v>
      </c>
      <c r="G290" s="186">
        <v>2</v>
      </c>
      <c r="H290" s="64" t="s">
        <v>1524</v>
      </c>
      <c r="I290" s="33"/>
      <c r="J290" s="123">
        <v>40299</v>
      </c>
    </row>
    <row r="291" spans="1:10" ht="12" customHeight="1">
      <c r="A291" s="122">
        <v>273</v>
      </c>
      <c r="B291" s="403" t="s">
        <v>584</v>
      </c>
      <c r="C291" s="209"/>
      <c r="D291" s="16">
        <v>4</v>
      </c>
      <c r="E291" s="186">
        <v>4</v>
      </c>
      <c r="F291" s="205">
        <v>221.5</v>
      </c>
      <c r="G291" s="186">
        <v>12</v>
      </c>
      <c r="H291" s="64" t="s">
        <v>1525</v>
      </c>
      <c r="I291" s="33"/>
      <c r="J291" s="123">
        <v>40299</v>
      </c>
    </row>
    <row r="292" spans="1:10" ht="12" customHeight="1">
      <c r="A292" s="122">
        <v>274</v>
      </c>
      <c r="B292" s="403" t="s">
        <v>586</v>
      </c>
      <c r="C292" s="209"/>
      <c r="D292" s="16">
        <v>2</v>
      </c>
      <c r="E292" s="186">
        <v>2</v>
      </c>
      <c r="F292" s="205">
        <v>74.6</v>
      </c>
      <c r="G292" s="186"/>
      <c r="H292" s="64" t="s">
        <v>1527</v>
      </c>
      <c r="I292" s="33"/>
      <c r="J292" s="123">
        <v>40299</v>
      </c>
    </row>
    <row r="293" spans="1:10" ht="12" customHeight="1">
      <c r="A293" s="122">
        <v>275</v>
      </c>
      <c r="B293" s="403" t="s">
        <v>588</v>
      </c>
      <c r="C293" s="209"/>
      <c r="D293" s="16">
        <v>1</v>
      </c>
      <c r="E293" s="186">
        <v>1</v>
      </c>
      <c r="F293" s="205">
        <v>42.4</v>
      </c>
      <c r="G293" s="186">
        <v>5</v>
      </c>
      <c r="H293" s="64" t="s">
        <v>1528</v>
      </c>
      <c r="I293" s="33"/>
      <c r="J293" s="123">
        <v>40299</v>
      </c>
    </row>
    <row r="294" spans="1:10" ht="12" customHeight="1">
      <c r="A294" s="122">
        <v>276</v>
      </c>
      <c r="B294" s="403" t="s">
        <v>590</v>
      </c>
      <c r="C294" s="209"/>
      <c r="D294" s="16">
        <v>2</v>
      </c>
      <c r="E294" s="186">
        <v>2</v>
      </c>
      <c r="F294" s="205">
        <v>49</v>
      </c>
      <c r="G294" s="186"/>
      <c r="H294" s="64" t="s">
        <v>1526</v>
      </c>
      <c r="I294" s="33"/>
      <c r="J294" s="123">
        <v>40299</v>
      </c>
    </row>
    <row r="295" spans="1:10" ht="12" customHeight="1">
      <c r="A295" s="122">
        <v>277</v>
      </c>
      <c r="B295" s="403" t="s">
        <v>592</v>
      </c>
      <c r="C295" s="209"/>
      <c r="D295" s="16">
        <v>12</v>
      </c>
      <c r="E295" s="186">
        <v>12</v>
      </c>
      <c r="F295" s="205">
        <v>564.7</v>
      </c>
      <c r="G295" s="186">
        <v>20</v>
      </c>
      <c r="H295" s="64" t="s">
        <v>1529</v>
      </c>
      <c r="I295" s="33"/>
      <c r="J295" s="123">
        <v>40299</v>
      </c>
    </row>
    <row r="296" spans="1:10" ht="12" customHeight="1">
      <c r="A296" s="122">
        <v>278</v>
      </c>
      <c r="B296" s="403" t="s">
        <v>593</v>
      </c>
      <c r="C296" s="209"/>
      <c r="D296" s="16">
        <v>15</v>
      </c>
      <c r="E296" s="186">
        <v>16</v>
      </c>
      <c r="F296" s="205">
        <v>602.5</v>
      </c>
      <c r="G296" s="186">
        <v>28</v>
      </c>
      <c r="H296" s="64" t="s">
        <v>1530</v>
      </c>
      <c r="I296" s="33"/>
      <c r="J296" s="123">
        <v>40299</v>
      </c>
    </row>
    <row r="297" spans="1:10" ht="12" customHeight="1">
      <c r="A297" s="122">
        <v>279</v>
      </c>
      <c r="B297" s="403" t="s">
        <v>595</v>
      </c>
      <c r="C297" s="209"/>
      <c r="D297" s="16">
        <v>6</v>
      </c>
      <c r="E297" s="186">
        <v>6</v>
      </c>
      <c r="F297" s="205">
        <v>153.2</v>
      </c>
      <c r="G297" s="186">
        <v>7</v>
      </c>
      <c r="H297" s="64" t="s">
        <v>1531</v>
      </c>
      <c r="I297" s="33"/>
      <c r="J297" s="123">
        <v>40299</v>
      </c>
    </row>
    <row r="298" spans="1:10" ht="12" customHeight="1">
      <c r="A298" s="122">
        <v>280</v>
      </c>
      <c r="B298" s="403" t="s">
        <v>597</v>
      </c>
      <c r="C298" s="209"/>
      <c r="D298" s="16">
        <v>3</v>
      </c>
      <c r="E298" s="186">
        <v>3</v>
      </c>
      <c r="F298" s="205">
        <v>123.2</v>
      </c>
      <c r="G298" s="186">
        <v>12</v>
      </c>
      <c r="H298" s="64" t="s">
        <v>1532</v>
      </c>
      <c r="I298" s="33"/>
      <c r="J298" s="123">
        <v>40299</v>
      </c>
    </row>
    <row r="299" spans="1:10" ht="12" customHeight="1">
      <c r="A299" s="122">
        <v>281</v>
      </c>
      <c r="B299" s="403" t="s">
        <v>599</v>
      </c>
      <c r="C299" s="209"/>
      <c r="D299" s="16">
        <v>18</v>
      </c>
      <c r="E299" s="186">
        <v>18</v>
      </c>
      <c r="F299" s="205">
        <v>840.7</v>
      </c>
      <c r="G299" s="186">
        <v>61</v>
      </c>
      <c r="H299" s="64" t="s">
        <v>1533</v>
      </c>
      <c r="I299" s="33"/>
      <c r="J299" s="123">
        <v>40299</v>
      </c>
    </row>
    <row r="300" spans="1:10" ht="12" customHeight="1">
      <c r="A300" s="122">
        <v>282</v>
      </c>
      <c r="B300" s="403" t="s">
        <v>601</v>
      </c>
      <c r="C300" s="209"/>
      <c r="D300" s="16">
        <v>18</v>
      </c>
      <c r="E300" s="186">
        <v>18</v>
      </c>
      <c r="F300" s="205">
        <v>840.3</v>
      </c>
      <c r="G300" s="186">
        <v>49</v>
      </c>
      <c r="H300" s="64" t="s">
        <v>1534</v>
      </c>
      <c r="I300" s="33"/>
      <c r="J300" s="123">
        <v>40299</v>
      </c>
    </row>
    <row r="301" spans="1:10" ht="12" customHeight="1">
      <c r="A301" s="122">
        <v>283</v>
      </c>
      <c r="B301" s="403" t="s">
        <v>603</v>
      </c>
      <c r="C301" s="209"/>
      <c r="D301" s="16">
        <v>3</v>
      </c>
      <c r="E301" s="186">
        <v>3</v>
      </c>
      <c r="F301" s="205">
        <v>122.9</v>
      </c>
      <c r="G301" s="186">
        <v>5</v>
      </c>
      <c r="H301" s="64" t="s">
        <v>1535</v>
      </c>
      <c r="I301" s="33"/>
      <c r="J301" s="123">
        <v>40299</v>
      </c>
    </row>
    <row r="302" spans="1:10" ht="12" customHeight="1">
      <c r="A302" s="122">
        <v>284</v>
      </c>
      <c r="B302" s="403" t="s">
        <v>609</v>
      </c>
      <c r="C302" s="367"/>
      <c r="D302" s="16">
        <v>2</v>
      </c>
      <c r="E302" s="186">
        <v>2</v>
      </c>
      <c r="F302" s="203">
        <v>66</v>
      </c>
      <c r="G302" s="186">
        <v>6</v>
      </c>
      <c r="H302" s="64" t="s">
        <v>1538</v>
      </c>
      <c r="I302" s="33"/>
      <c r="J302" s="123">
        <v>40299</v>
      </c>
    </row>
    <row r="303" spans="1:10" ht="12" customHeight="1">
      <c r="A303" s="122">
        <v>285</v>
      </c>
      <c r="B303" s="403" t="s">
        <v>616</v>
      </c>
      <c r="C303" s="367"/>
      <c r="D303" s="16">
        <v>2</v>
      </c>
      <c r="E303" s="186">
        <v>2</v>
      </c>
      <c r="F303" s="203">
        <v>136.3</v>
      </c>
      <c r="G303" s="186">
        <v>4</v>
      </c>
      <c r="H303" s="64" t="s">
        <v>1540</v>
      </c>
      <c r="I303" s="33"/>
      <c r="J303" s="123">
        <v>40299</v>
      </c>
    </row>
    <row r="304" spans="1:10" ht="12" customHeight="1">
      <c r="A304" s="122">
        <v>286</v>
      </c>
      <c r="B304" s="403" t="s">
        <v>617</v>
      </c>
      <c r="C304" s="367"/>
      <c r="D304" s="16">
        <v>2</v>
      </c>
      <c r="E304" s="186">
        <v>2</v>
      </c>
      <c r="F304" s="203">
        <v>138.4</v>
      </c>
      <c r="G304" s="186">
        <v>14</v>
      </c>
      <c r="H304" s="64" t="s">
        <v>1541</v>
      </c>
      <c r="I304" s="33"/>
      <c r="J304" s="123">
        <v>40299</v>
      </c>
    </row>
    <row r="305" spans="1:10" ht="12" customHeight="1" thickBot="1">
      <c r="A305" s="220">
        <v>287</v>
      </c>
      <c r="B305" s="414" t="s">
        <v>621</v>
      </c>
      <c r="C305" s="415"/>
      <c r="D305" s="214">
        <v>4</v>
      </c>
      <c r="E305" s="224">
        <v>7</v>
      </c>
      <c r="F305" s="225">
        <v>267.44</v>
      </c>
      <c r="G305" s="224">
        <v>12</v>
      </c>
      <c r="H305" s="222" t="s">
        <v>1543</v>
      </c>
      <c r="I305" s="159"/>
      <c r="J305" s="223">
        <v>40299</v>
      </c>
    </row>
    <row r="306" spans="1:10" ht="14.25" customHeight="1" thickBot="1">
      <c r="A306" s="165"/>
      <c r="B306" s="416" t="s">
        <v>1269</v>
      </c>
      <c r="C306" s="420"/>
      <c r="D306" s="234">
        <f>SUM(D243:D305)</f>
        <v>564</v>
      </c>
      <c r="E306" s="234">
        <f>SUM(E243:E305)</f>
        <v>592</v>
      </c>
      <c r="F306" s="236">
        <f>SUM(F243:F305)-40.6</f>
        <v>26852.410000000007</v>
      </c>
      <c r="G306" s="234">
        <f>SUM(G243:G305)</f>
        <v>1395</v>
      </c>
      <c r="H306" s="169"/>
      <c r="I306" s="169"/>
      <c r="J306" s="228"/>
    </row>
    <row r="307" spans="1:10" ht="13.5" customHeight="1">
      <c r="A307" s="190"/>
      <c r="B307" s="79" t="s">
        <v>623</v>
      </c>
      <c r="C307" s="79"/>
      <c r="D307" s="79"/>
      <c r="E307" s="79"/>
      <c r="F307" s="79"/>
      <c r="G307" s="79"/>
      <c r="H307" s="79"/>
      <c r="I307" s="79"/>
      <c r="J307" s="405"/>
    </row>
    <row r="308" spans="1:10" ht="12" customHeight="1">
      <c r="A308" s="122">
        <v>288</v>
      </c>
      <c r="B308" s="403" t="s">
        <v>624</v>
      </c>
      <c r="C308" s="367"/>
      <c r="D308" s="16">
        <v>8</v>
      </c>
      <c r="E308" s="186">
        <v>8</v>
      </c>
      <c r="F308" s="42">
        <v>301.5</v>
      </c>
      <c r="G308" s="186">
        <v>14</v>
      </c>
      <c r="H308" s="64" t="s">
        <v>1640</v>
      </c>
      <c r="I308" s="33"/>
      <c r="J308" s="123">
        <v>40299</v>
      </c>
    </row>
    <row r="309" spans="1:10" ht="12" customHeight="1">
      <c r="A309" s="122">
        <v>289</v>
      </c>
      <c r="B309" s="403" t="s">
        <v>626</v>
      </c>
      <c r="C309" s="367"/>
      <c r="D309" s="16">
        <v>4</v>
      </c>
      <c r="E309" s="186">
        <v>4</v>
      </c>
      <c r="F309" s="42">
        <v>127.3</v>
      </c>
      <c r="G309" s="186">
        <v>5</v>
      </c>
      <c r="H309" s="64" t="s">
        <v>1642</v>
      </c>
      <c r="I309" s="33"/>
      <c r="J309" s="123">
        <v>40299</v>
      </c>
    </row>
    <row r="310" spans="1:10" ht="12" customHeight="1">
      <c r="A310" s="122">
        <v>290</v>
      </c>
      <c r="B310" s="403" t="s">
        <v>628</v>
      </c>
      <c r="C310" s="367"/>
      <c r="D310" s="16">
        <v>3</v>
      </c>
      <c r="E310" s="186">
        <v>3</v>
      </c>
      <c r="F310" s="42">
        <v>132.6</v>
      </c>
      <c r="G310" s="186">
        <v>5</v>
      </c>
      <c r="H310" s="64" t="s">
        <v>1643</v>
      </c>
      <c r="I310" s="33"/>
      <c r="J310" s="123">
        <v>40299</v>
      </c>
    </row>
    <row r="311" spans="1:10" ht="12" customHeight="1">
      <c r="A311" s="122">
        <v>291</v>
      </c>
      <c r="B311" s="403" t="s">
        <v>630</v>
      </c>
      <c r="C311" s="367"/>
      <c r="D311" s="16">
        <v>4</v>
      </c>
      <c r="E311" s="186">
        <v>4</v>
      </c>
      <c r="F311" s="42">
        <v>175.8</v>
      </c>
      <c r="G311" s="186">
        <v>12</v>
      </c>
      <c r="H311" s="64" t="s">
        <v>1636</v>
      </c>
      <c r="I311" s="33"/>
      <c r="J311" s="123">
        <v>40299</v>
      </c>
    </row>
    <row r="312" spans="1:10" ht="12" customHeight="1">
      <c r="A312" s="122">
        <v>292</v>
      </c>
      <c r="B312" s="403" t="s">
        <v>632</v>
      </c>
      <c r="C312" s="367"/>
      <c r="D312" s="16">
        <v>1</v>
      </c>
      <c r="E312" s="186">
        <v>1</v>
      </c>
      <c r="F312" s="42">
        <v>45.8</v>
      </c>
      <c r="G312" s="186">
        <v>3</v>
      </c>
      <c r="H312" s="64" t="s">
        <v>1641</v>
      </c>
      <c r="I312" s="33"/>
      <c r="J312" s="123">
        <v>40299</v>
      </c>
    </row>
    <row r="313" spans="1:10" ht="12" customHeight="1">
      <c r="A313" s="122">
        <v>293</v>
      </c>
      <c r="B313" s="403" t="s">
        <v>634</v>
      </c>
      <c r="C313" s="367"/>
      <c r="D313" s="16">
        <v>2</v>
      </c>
      <c r="E313" s="186">
        <v>2</v>
      </c>
      <c r="F313" s="42">
        <v>106.1</v>
      </c>
      <c r="G313" s="186">
        <v>4</v>
      </c>
      <c r="H313" s="64" t="s">
        <v>1637</v>
      </c>
      <c r="I313" s="33"/>
      <c r="J313" s="123">
        <v>40299</v>
      </c>
    </row>
    <row r="314" spans="1:10" ht="12" customHeight="1">
      <c r="A314" s="122">
        <v>294</v>
      </c>
      <c r="B314" s="403" t="s">
        <v>636</v>
      </c>
      <c r="C314" s="367"/>
      <c r="D314" s="16">
        <v>3</v>
      </c>
      <c r="E314" s="186">
        <v>3</v>
      </c>
      <c r="F314" s="42">
        <v>73.2</v>
      </c>
      <c r="G314" s="186">
        <v>4</v>
      </c>
      <c r="H314" s="64" t="s">
        <v>1638</v>
      </c>
      <c r="I314" s="33"/>
      <c r="J314" s="123">
        <v>40299</v>
      </c>
    </row>
    <row r="315" spans="1:10" ht="12" customHeight="1">
      <c r="A315" s="122">
        <v>295</v>
      </c>
      <c r="B315" s="400" t="s">
        <v>638</v>
      </c>
      <c r="C315" s="240"/>
      <c r="D315" s="55">
        <v>3</v>
      </c>
      <c r="E315" s="186">
        <v>3</v>
      </c>
      <c r="F315" s="42">
        <v>80</v>
      </c>
      <c r="G315" s="186">
        <v>2</v>
      </c>
      <c r="H315" s="64" t="s">
        <v>1639</v>
      </c>
      <c r="I315" s="33"/>
      <c r="J315" s="123">
        <v>40299</v>
      </c>
    </row>
    <row r="316" spans="1:10" ht="12" customHeight="1">
      <c r="A316" s="122">
        <v>296</v>
      </c>
      <c r="B316" s="401" t="s">
        <v>639</v>
      </c>
      <c r="C316" s="238"/>
      <c r="D316" s="54">
        <v>12</v>
      </c>
      <c r="E316" s="186">
        <v>12</v>
      </c>
      <c r="F316" s="42">
        <v>571.1</v>
      </c>
      <c r="G316" s="186">
        <v>26</v>
      </c>
      <c r="H316" s="64" t="s">
        <v>1644</v>
      </c>
      <c r="I316" s="33"/>
      <c r="J316" s="123">
        <v>40299</v>
      </c>
    </row>
    <row r="317" spans="1:10" ht="12" customHeight="1">
      <c r="A317" s="122">
        <v>297</v>
      </c>
      <c r="B317" s="401" t="s">
        <v>641</v>
      </c>
      <c r="C317" s="238"/>
      <c r="D317" s="54">
        <v>18</v>
      </c>
      <c r="E317" s="186">
        <v>19</v>
      </c>
      <c r="F317" s="42">
        <v>863.1</v>
      </c>
      <c r="G317" s="186">
        <v>36</v>
      </c>
      <c r="H317" s="64" t="s">
        <v>1655</v>
      </c>
      <c r="I317" s="33"/>
      <c r="J317" s="123">
        <v>40299</v>
      </c>
    </row>
    <row r="318" spans="1:10" ht="12" customHeight="1">
      <c r="A318" s="122">
        <v>298</v>
      </c>
      <c r="B318" s="401" t="s">
        <v>643</v>
      </c>
      <c r="C318" s="238"/>
      <c r="D318" s="54">
        <v>18</v>
      </c>
      <c r="E318" s="186">
        <v>18</v>
      </c>
      <c r="F318" s="42">
        <v>861.7</v>
      </c>
      <c r="G318" s="186">
        <v>41</v>
      </c>
      <c r="H318" s="64" t="s">
        <v>1656</v>
      </c>
      <c r="I318" s="33"/>
      <c r="J318" s="123">
        <v>40299</v>
      </c>
    </row>
    <row r="319" spans="1:10" ht="12" customHeight="1">
      <c r="A319" s="122">
        <v>299</v>
      </c>
      <c r="B319" s="401" t="s">
        <v>645</v>
      </c>
      <c r="C319" s="238"/>
      <c r="D319" s="70">
        <f>7+1</f>
        <v>8</v>
      </c>
      <c r="E319" s="187">
        <v>59</v>
      </c>
      <c r="F319" s="207">
        <f>1008.9+29.1</f>
        <v>1038</v>
      </c>
      <c r="G319" s="187">
        <v>86</v>
      </c>
      <c r="H319" s="64" t="s">
        <v>1657</v>
      </c>
      <c r="I319" s="33"/>
      <c r="J319" s="123">
        <v>40299</v>
      </c>
    </row>
    <row r="320" spans="1:10" ht="12" customHeight="1">
      <c r="A320" s="122">
        <v>300</v>
      </c>
      <c r="B320" s="401" t="s">
        <v>649</v>
      </c>
      <c r="C320" s="238"/>
      <c r="D320" s="54">
        <v>18</v>
      </c>
      <c r="E320" s="186">
        <v>18</v>
      </c>
      <c r="F320" s="44">
        <v>847.8</v>
      </c>
      <c r="G320" s="186">
        <v>49</v>
      </c>
      <c r="H320" s="64" t="s">
        <v>1658</v>
      </c>
      <c r="I320" s="33"/>
      <c r="J320" s="123">
        <v>40299</v>
      </c>
    </row>
    <row r="321" spans="1:10" ht="12" customHeight="1">
      <c r="A321" s="122">
        <v>301</v>
      </c>
      <c r="B321" s="401" t="s">
        <v>651</v>
      </c>
      <c r="C321" s="238"/>
      <c r="D321" s="54">
        <v>27</v>
      </c>
      <c r="E321" s="186">
        <v>27</v>
      </c>
      <c r="F321" s="60">
        <v>1355.1</v>
      </c>
      <c r="G321" s="186">
        <v>57</v>
      </c>
      <c r="H321" s="64" t="s">
        <v>1659</v>
      </c>
      <c r="I321" s="33"/>
      <c r="J321" s="123">
        <v>40299</v>
      </c>
    </row>
    <row r="322" spans="1:10" ht="12" customHeight="1">
      <c r="A322" s="122">
        <v>302</v>
      </c>
      <c r="B322" s="401" t="s">
        <v>654</v>
      </c>
      <c r="C322" s="238"/>
      <c r="D322" s="54">
        <v>18</v>
      </c>
      <c r="E322" s="186">
        <v>18</v>
      </c>
      <c r="F322" s="44">
        <v>850</v>
      </c>
      <c r="G322" s="186">
        <v>53</v>
      </c>
      <c r="H322" s="64" t="s">
        <v>1660</v>
      </c>
      <c r="I322" s="33"/>
      <c r="J322" s="123">
        <v>40299</v>
      </c>
    </row>
    <row r="323" spans="1:10" ht="12" customHeight="1">
      <c r="A323" s="122">
        <v>303</v>
      </c>
      <c r="B323" s="401" t="s">
        <v>657</v>
      </c>
      <c r="C323" s="238"/>
      <c r="D323" s="54">
        <v>18</v>
      </c>
      <c r="E323" s="186">
        <v>18</v>
      </c>
      <c r="F323" s="44">
        <v>851.2</v>
      </c>
      <c r="G323" s="186">
        <v>33</v>
      </c>
      <c r="H323" s="64" t="s">
        <v>1661</v>
      </c>
      <c r="I323" s="33"/>
      <c r="J323" s="123">
        <v>40299</v>
      </c>
    </row>
    <row r="324" spans="1:10" ht="12" customHeight="1">
      <c r="A324" s="122">
        <v>304</v>
      </c>
      <c r="B324" s="401" t="s">
        <v>659</v>
      </c>
      <c r="C324" s="238"/>
      <c r="D324" s="54">
        <v>8</v>
      </c>
      <c r="E324" s="186">
        <v>8</v>
      </c>
      <c r="F324" s="44">
        <v>393.5</v>
      </c>
      <c r="G324" s="186">
        <v>27</v>
      </c>
      <c r="H324" s="64" t="s">
        <v>1645</v>
      </c>
      <c r="I324" s="33"/>
      <c r="J324" s="123">
        <v>40299</v>
      </c>
    </row>
    <row r="325" spans="1:10" ht="12" customHeight="1">
      <c r="A325" s="122">
        <v>305</v>
      </c>
      <c r="B325" s="401" t="s">
        <v>661</v>
      </c>
      <c r="C325" s="238"/>
      <c r="D325" s="54">
        <v>18</v>
      </c>
      <c r="E325" s="186">
        <v>18</v>
      </c>
      <c r="F325" s="44">
        <v>885</v>
      </c>
      <c r="G325" s="186">
        <v>42</v>
      </c>
      <c r="H325" s="64" t="s">
        <v>1646</v>
      </c>
      <c r="I325" s="33"/>
      <c r="J325" s="123">
        <v>40299</v>
      </c>
    </row>
    <row r="326" spans="1:10" ht="12" customHeight="1">
      <c r="A326" s="122">
        <v>306</v>
      </c>
      <c r="B326" s="401" t="s">
        <v>663</v>
      </c>
      <c r="C326" s="238"/>
      <c r="D326" s="54">
        <v>18</v>
      </c>
      <c r="E326" s="186">
        <v>18</v>
      </c>
      <c r="F326" s="44">
        <v>880.3</v>
      </c>
      <c r="G326" s="186">
        <v>47</v>
      </c>
      <c r="H326" s="64" t="s">
        <v>1662</v>
      </c>
      <c r="I326" s="33"/>
      <c r="J326" s="123">
        <v>40299</v>
      </c>
    </row>
    <row r="327" spans="1:10" ht="12" customHeight="1">
      <c r="A327" s="122">
        <v>307</v>
      </c>
      <c r="B327" s="401" t="s">
        <v>665</v>
      </c>
      <c r="C327" s="238"/>
      <c r="D327" s="54">
        <v>27</v>
      </c>
      <c r="E327" s="186">
        <v>27</v>
      </c>
      <c r="F327" s="44">
        <v>1319.7</v>
      </c>
      <c r="G327" s="186">
        <v>71</v>
      </c>
      <c r="H327" s="64" t="s">
        <v>1663</v>
      </c>
      <c r="I327" s="33"/>
      <c r="J327" s="123">
        <v>40299</v>
      </c>
    </row>
    <row r="328" spans="1:10" ht="12" customHeight="1">
      <c r="A328" s="122">
        <v>308</v>
      </c>
      <c r="B328" s="401" t="s">
        <v>668</v>
      </c>
      <c r="C328" s="238"/>
      <c r="D328" s="54">
        <v>27</v>
      </c>
      <c r="E328" s="186">
        <v>27</v>
      </c>
      <c r="F328" s="44">
        <v>1333.9</v>
      </c>
      <c r="G328" s="186">
        <v>77</v>
      </c>
      <c r="H328" s="64" t="s">
        <v>1664</v>
      </c>
      <c r="I328" s="33"/>
      <c r="J328" s="123">
        <v>40299</v>
      </c>
    </row>
    <row r="329" spans="1:10" ht="12" customHeight="1">
      <c r="A329" s="122">
        <v>309</v>
      </c>
      <c r="B329" s="401" t="s">
        <v>671</v>
      </c>
      <c r="C329" s="238"/>
      <c r="D329" s="54">
        <v>18</v>
      </c>
      <c r="E329" s="186">
        <v>18</v>
      </c>
      <c r="F329" s="44">
        <v>946.8</v>
      </c>
      <c r="G329" s="186">
        <v>39</v>
      </c>
      <c r="H329" s="64" t="s">
        <v>1665</v>
      </c>
      <c r="I329" s="33"/>
      <c r="J329" s="123">
        <v>40299</v>
      </c>
    </row>
    <row r="330" spans="1:10" ht="12" customHeight="1">
      <c r="A330" s="122">
        <v>310</v>
      </c>
      <c r="B330" s="401" t="s">
        <v>673</v>
      </c>
      <c r="C330" s="238"/>
      <c r="D330" s="54">
        <v>27</v>
      </c>
      <c r="E330" s="186">
        <v>27</v>
      </c>
      <c r="F330" s="44">
        <v>1479.2</v>
      </c>
      <c r="G330" s="186">
        <v>87</v>
      </c>
      <c r="H330" s="64" t="s">
        <v>1666</v>
      </c>
      <c r="I330" s="33"/>
      <c r="J330" s="123">
        <v>40299</v>
      </c>
    </row>
    <row r="331" spans="1:10" ht="12" customHeight="1">
      <c r="A331" s="122">
        <v>311</v>
      </c>
      <c r="B331" s="401" t="s">
        <v>675</v>
      </c>
      <c r="C331" s="238"/>
      <c r="D331" s="54">
        <v>24</v>
      </c>
      <c r="E331" s="186">
        <v>24</v>
      </c>
      <c r="F331" s="44">
        <v>1297.4</v>
      </c>
      <c r="G331" s="186">
        <v>81</v>
      </c>
      <c r="H331" s="64" t="s">
        <v>1667</v>
      </c>
      <c r="I331" s="33"/>
      <c r="J331" s="123">
        <v>40299</v>
      </c>
    </row>
    <row r="332" spans="1:10" ht="12" customHeight="1">
      <c r="A332" s="122">
        <v>312</v>
      </c>
      <c r="B332" s="401" t="s">
        <v>677</v>
      </c>
      <c r="C332" s="238"/>
      <c r="D332" s="54">
        <v>24</v>
      </c>
      <c r="E332" s="186">
        <v>24</v>
      </c>
      <c r="F332" s="44">
        <v>1289.9</v>
      </c>
      <c r="G332" s="186">
        <v>65</v>
      </c>
      <c r="H332" s="64" t="s">
        <v>1668</v>
      </c>
      <c r="I332" s="33"/>
      <c r="J332" s="123">
        <v>40299</v>
      </c>
    </row>
    <row r="333" spans="1:10" ht="12" customHeight="1">
      <c r="A333" s="122">
        <v>313</v>
      </c>
      <c r="B333" s="401" t="s">
        <v>679</v>
      </c>
      <c r="C333" s="238"/>
      <c r="D333" s="54">
        <v>27</v>
      </c>
      <c r="E333" s="186">
        <v>27</v>
      </c>
      <c r="F333" s="44">
        <v>1439.2</v>
      </c>
      <c r="G333" s="186">
        <v>95</v>
      </c>
      <c r="H333" s="64" t="s">
        <v>1669</v>
      </c>
      <c r="I333" s="33"/>
      <c r="J333" s="123">
        <v>40299</v>
      </c>
    </row>
    <row r="334" spans="1:10" ht="12" customHeight="1">
      <c r="A334" s="122">
        <v>314</v>
      </c>
      <c r="B334" s="401" t="s">
        <v>682</v>
      </c>
      <c r="C334" s="238"/>
      <c r="D334" s="54">
        <v>16</v>
      </c>
      <c r="E334" s="186">
        <v>16</v>
      </c>
      <c r="F334" s="44">
        <v>795.9</v>
      </c>
      <c r="G334" s="186">
        <v>56</v>
      </c>
      <c r="H334" s="64" t="s">
        <v>1670</v>
      </c>
      <c r="I334" s="33"/>
      <c r="J334" s="123">
        <v>40299</v>
      </c>
    </row>
    <row r="335" spans="1:10" ht="12" customHeight="1">
      <c r="A335" s="122">
        <v>315</v>
      </c>
      <c r="B335" s="401" t="s">
        <v>684</v>
      </c>
      <c r="C335" s="238"/>
      <c r="D335" s="54">
        <v>12</v>
      </c>
      <c r="E335" s="186">
        <v>12</v>
      </c>
      <c r="F335" s="44">
        <v>639.4</v>
      </c>
      <c r="G335" s="186">
        <v>49</v>
      </c>
      <c r="H335" s="64" t="s">
        <v>1671</v>
      </c>
      <c r="I335" s="33"/>
      <c r="J335" s="123">
        <v>40299</v>
      </c>
    </row>
    <row r="336" spans="1:10" ht="12" customHeight="1">
      <c r="A336" s="122">
        <v>316</v>
      </c>
      <c r="B336" s="401" t="s">
        <v>686</v>
      </c>
      <c r="C336" s="238"/>
      <c r="D336" s="54">
        <v>8</v>
      </c>
      <c r="E336" s="186">
        <v>8</v>
      </c>
      <c r="F336" s="44">
        <v>397.5</v>
      </c>
      <c r="G336" s="186">
        <v>22</v>
      </c>
      <c r="H336" s="64" t="s">
        <v>1647</v>
      </c>
      <c r="I336" s="33"/>
      <c r="J336" s="123">
        <v>40299</v>
      </c>
    </row>
    <row r="337" spans="1:10" ht="12" customHeight="1">
      <c r="A337" s="122">
        <v>317</v>
      </c>
      <c r="B337" s="401" t="s">
        <v>688</v>
      </c>
      <c r="C337" s="238"/>
      <c r="D337" s="54">
        <v>12</v>
      </c>
      <c r="E337" s="186">
        <v>12</v>
      </c>
      <c r="F337" s="44">
        <v>576.7</v>
      </c>
      <c r="G337" s="186">
        <v>22</v>
      </c>
      <c r="H337" s="64" t="s">
        <v>1648</v>
      </c>
      <c r="I337" s="33"/>
      <c r="J337" s="123">
        <v>40299</v>
      </c>
    </row>
    <row r="338" spans="1:10" ht="12" customHeight="1">
      <c r="A338" s="122">
        <v>318</v>
      </c>
      <c r="B338" s="401" t="s">
        <v>690</v>
      </c>
      <c r="C338" s="238"/>
      <c r="D338" s="54">
        <v>12</v>
      </c>
      <c r="E338" s="186">
        <v>12</v>
      </c>
      <c r="F338" s="44">
        <v>650</v>
      </c>
      <c r="G338" s="186">
        <v>42</v>
      </c>
      <c r="H338" s="64" t="s">
        <v>1680</v>
      </c>
      <c r="I338" s="33"/>
      <c r="J338" s="123">
        <v>41365</v>
      </c>
    </row>
    <row r="339" spans="1:10" ht="12" customHeight="1">
      <c r="A339" s="122">
        <v>319</v>
      </c>
      <c r="B339" s="402" t="s">
        <v>692</v>
      </c>
      <c r="C339" s="244"/>
      <c r="D339" s="52">
        <v>12</v>
      </c>
      <c r="E339" s="186">
        <v>12</v>
      </c>
      <c r="F339" s="42">
        <v>586.1</v>
      </c>
      <c r="G339" s="186">
        <v>29</v>
      </c>
      <c r="H339" s="64" t="s">
        <v>1649</v>
      </c>
      <c r="I339" s="33"/>
      <c r="J339" s="123">
        <v>40299</v>
      </c>
    </row>
    <row r="340" spans="1:10" ht="12" customHeight="1">
      <c r="A340" s="122">
        <v>320</v>
      </c>
      <c r="B340" s="403" t="s">
        <v>694</v>
      </c>
      <c r="C340" s="367"/>
      <c r="D340" s="16">
        <v>18</v>
      </c>
      <c r="E340" s="186">
        <v>18</v>
      </c>
      <c r="F340" s="42">
        <v>870.7</v>
      </c>
      <c r="G340" s="186">
        <v>40</v>
      </c>
      <c r="H340" s="64" t="s">
        <v>1650</v>
      </c>
      <c r="I340" s="33"/>
      <c r="J340" s="123">
        <v>40299</v>
      </c>
    </row>
    <row r="341" spans="1:10" ht="12" customHeight="1">
      <c r="A341" s="122">
        <v>321</v>
      </c>
      <c r="B341" s="403" t="s">
        <v>697</v>
      </c>
      <c r="C341" s="367"/>
      <c r="D341" s="16">
        <v>18</v>
      </c>
      <c r="E341" s="186">
        <v>18</v>
      </c>
      <c r="F341" s="42">
        <v>880.3</v>
      </c>
      <c r="G341" s="186">
        <v>46</v>
      </c>
      <c r="H341" s="64" t="s">
        <v>1651</v>
      </c>
      <c r="I341" s="33"/>
      <c r="J341" s="123">
        <v>40299</v>
      </c>
    </row>
    <row r="342" spans="1:10" ht="12" customHeight="1">
      <c r="A342" s="122">
        <v>322</v>
      </c>
      <c r="B342" s="403" t="s">
        <v>698</v>
      </c>
      <c r="C342" s="367"/>
      <c r="D342" s="16">
        <v>12</v>
      </c>
      <c r="E342" s="186">
        <v>12</v>
      </c>
      <c r="F342" s="42">
        <v>571.6</v>
      </c>
      <c r="G342" s="186">
        <v>22</v>
      </c>
      <c r="H342" s="64" t="s">
        <v>1652</v>
      </c>
      <c r="I342" s="33"/>
      <c r="J342" s="123">
        <v>40299</v>
      </c>
    </row>
    <row r="343" spans="1:10" ht="12" customHeight="1">
      <c r="A343" s="122">
        <v>323</v>
      </c>
      <c r="B343" s="403" t="s">
        <v>700</v>
      </c>
      <c r="C343" s="367"/>
      <c r="D343" s="16">
        <v>18</v>
      </c>
      <c r="E343" s="186">
        <v>19</v>
      </c>
      <c r="F343" s="42">
        <v>852.8</v>
      </c>
      <c r="G343" s="186">
        <v>43</v>
      </c>
      <c r="H343" s="64" t="s">
        <v>1653</v>
      </c>
      <c r="I343" s="33"/>
      <c r="J343" s="123">
        <v>40299</v>
      </c>
    </row>
    <row r="344" spans="1:10" ht="12" customHeight="1" thickBot="1">
      <c r="A344" s="220">
        <v>324</v>
      </c>
      <c r="B344" s="414" t="s">
        <v>702</v>
      </c>
      <c r="C344" s="415"/>
      <c r="D344" s="214">
        <v>18</v>
      </c>
      <c r="E344" s="224">
        <v>18</v>
      </c>
      <c r="F344" s="43">
        <v>854.5</v>
      </c>
      <c r="G344" s="224">
        <v>46</v>
      </c>
      <c r="H344" s="222" t="s">
        <v>1654</v>
      </c>
      <c r="I344" s="159"/>
      <c r="J344" s="223">
        <v>40299</v>
      </c>
    </row>
    <row r="345" spans="1:10" ht="12.75" customHeight="1" thickBot="1">
      <c r="A345" s="165"/>
      <c r="B345" s="416" t="s">
        <v>1269</v>
      </c>
      <c r="C345" s="420"/>
      <c r="D345" s="229">
        <f>SUM(D308:D344)</f>
        <v>539</v>
      </c>
      <c r="E345" s="230">
        <f>SUM(E308:E344)</f>
        <v>592</v>
      </c>
      <c r="F345" s="248">
        <f>SUM(F308:F344)</f>
        <v>27220.700000000004</v>
      </c>
      <c r="G345" s="248">
        <f>SUM(G308:G344)</f>
        <v>1478</v>
      </c>
      <c r="H345" s="169"/>
      <c r="I345" s="169"/>
      <c r="J345" s="228"/>
    </row>
    <row r="346" spans="1:10" ht="15" customHeight="1">
      <c r="A346" s="190"/>
      <c r="B346" s="79" t="s">
        <v>706</v>
      </c>
      <c r="C346" s="79"/>
      <c r="D346" s="79"/>
      <c r="E346" s="79"/>
      <c r="F346" s="79"/>
      <c r="G346" s="79"/>
      <c r="H346" s="79"/>
      <c r="I346" s="79"/>
      <c r="J346" s="405"/>
    </row>
    <row r="347" spans="1:10" ht="36" customHeight="1">
      <c r="A347" s="122">
        <v>325</v>
      </c>
      <c r="B347" s="403" t="s">
        <v>707</v>
      </c>
      <c r="C347" s="367"/>
      <c r="D347" s="16">
        <v>4</v>
      </c>
      <c r="E347" s="186">
        <v>4</v>
      </c>
      <c r="F347" s="203">
        <v>190.5</v>
      </c>
      <c r="G347" s="186">
        <v>6</v>
      </c>
      <c r="H347" s="33"/>
      <c r="I347" s="33" t="s">
        <v>1549</v>
      </c>
      <c r="J347" s="123">
        <v>40299</v>
      </c>
    </row>
    <row r="348" spans="1:10" ht="29.25" customHeight="1">
      <c r="A348" s="122">
        <v>326</v>
      </c>
      <c r="B348" s="403" t="s">
        <v>709</v>
      </c>
      <c r="C348" s="367"/>
      <c r="D348" s="16">
        <v>7</v>
      </c>
      <c r="E348" s="186">
        <v>7</v>
      </c>
      <c r="F348" s="203">
        <v>194.6</v>
      </c>
      <c r="G348" s="186">
        <v>11</v>
      </c>
      <c r="H348" s="33"/>
      <c r="I348" s="33" t="s">
        <v>1549</v>
      </c>
      <c r="J348" s="123">
        <v>40299</v>
      </c>
    </row>
    <row r="349" spans="1:10" ht="33" customHeight="1">
      <c r="A349" s="122">
        <v>327</v>
      </c>
      <c r="B349" s="403" t="s">
        <v>1217</v>
      </c>
      <c r="C349" s="367"/>
      <c r="D349" s="16">
        <v>3</v>
      </c>
      <c r="E349" s="186">
        <v>3</v>
      </c>
      <c r="F349" s="203">
        <v>106.55</v>
      </c>
      <c r="G349" s="186">
        <v>8</v>
      </c>
      <c r="H349" s="33"/>
      <c r="I349" s="33" t="s">
        <v>1549</v>
      </c>
      <c r="J349" s="123">
        <v>40299</v>
      </c>
    </row>
    <row r="350" spans="1:10" ht="25.5" customHeight="1">
      <c r="A350" s="122">
        <v>328</v>
      </c>
      <c r="B350" s="403" t="s">
        <v>712</v>
      </c>
      <c r="C350" s="367"/>
      <c r="D350" s="16">
        <v>12</v>
      </c>
      <c r="E350" s="186">
        <v>12</v>
      </c>
      <c r="F350" s="203">
        <v>487.9</v>
      </c>
      <c r="G350" s="186">
        <v>20</v>
      </c>
      <c r="H350" s="33"/>
      <c r="I350" s="33" t="s">
        <v>1549</v>
      </c>
      <c r="J350" s="123">
        <v>40299</v>
      </c>
    </row>
    <row r="351" spans="1:10" ht="25.5" customHeight="1">
      <c r="A351" s="122">
        <v>329</v>
      </c>
      <c r="B351" s="403" t="s">
        <v>714</v>
      </c>
      <c r="C351" s="367"/>
      <c r="D351" s="16">
        <v>12</v>
      </c>
      <c r="E351" s="186">
        <v>12</v>
      </c>
      <c r="F351" s="203">
        <v>627.1</v>
      </c>
      <c r="G351" s="186">
        <v>24</v>
      </c>
      <c r="H351" s="33"/>
      <c r="I351" s="33" t="s">
        <v>1549</v>
      </c>
      <c r="J351" s="123">
        <v>40299</v>
      </c>
    </row>
    <row r="352" spans="1:10" ht="24" customHeight="1">
      <c r="A352" s="122">
        <v>330</v>
      </c>
      <c r="B352" s="403" t="s">
        <v>716</v>
      </c>
      <c r="C352" s="367"/>
      <c r="D352" s="16">
        <v>2</v>
      </c>
      <c r="E352" s="186">
        <v>2</v>
      </c>
      <c r="F352" s="203">
        <v>135.8</v>
      </c>
      <c r="G352" s="186">
        <v>9</v>
      </c>
      <c r="H352" s="64" t="s">
        <v>1547</v>
      </c>
      <c r="I352" s="33"/>
      <c r="J352" s="123">
        <v>40299</v>
      </c>
    </row>
    <row r="353" spans="1:10" ht="23.25" customHeight="1">
      <c r="A353" s="122">
        <v>331</v>
      </c>
      <c r="B353" s="403" t="s">
        <v>718</v>
      </c>
      <c r="C353" s="367"/>
      <c r="D353" s="16">
        <v>5</v>
      </c>
      <c r="E353" s="186">
        <v>5</v>
      </c>
      <c r="F353" s="203">
        <v>121.3</v>
      </c>
      <c r="G353" s="186">
        <v>2</v>
      </c>
      <c r="H353" s="64" t="s">
        <v>1548</v>
      </c>
      <c r="I353" s="33"/>
      <c r="J353" s="123">
        <v>40299</v>
      </c>
    </row>
    <row r="354" spans="1:10" ht="23.25" customHeight="1">
      <c r="A354" s="122">
        <v>332</v>
      </c>
      <c r="B354" s="403" t="s">
        <v>720</v>
      </c>
      <c r="C354" s="367"/>
      <c r="D354" s="16">
        <v>8</v>
      </c>
      <c r="E354" s="186">
        <v>8</v>
      </c>
      <c r="F354" s="203">
        <v>363.1</v>
      </c>
      <c r="G354" s="186">
        <v>24</v>
      </c>
      <c r="H354" s="64"/>
      <c r="I354" s="33" t="s">
        <v>1549</v>
      </c>
      <c r="J354" s="123">
        <v>40299</v>
      </c>
    </row>
    <row r="355" spans="1:10" ht="22.5" customHeight="1">
      <c r="A355" s="122">
        <v>333</v>
      </c>
      <c r="B355" s="403" t="s">
        <v>722</v>
      </c>
      <c r="C355" s="367"/>
      <c r="D355" s="16">
        <v>8</v>
      </c>
      <c r="E355" s="186">
        <v>8</v>
      </c>
      <c r="F355" s="203">
        <v>372.6</v>
      </c>
      <c r="G355" s="186">
        <v>18</v>
      </c>
      <c r="H355" s="64" t="s">
        <v>1550</v>
      </c>
      <c r="I355" s="33"/>
      <c r="J355" s="123">
        <v>40299</v>
      </c>
    </row>
    <row r="356" spans="1:10" ht="26.25" customHeight="1">
      <c r="A356" s="122">
        <v>334</v>
      </c>
      <c r="B356" s="403" t="s">
        <v>724</v>
      </c>
      <c r="C356" s="367"/>
      <c r="D356" s="16">
        <v>8</v>
      </c>
      <c r="E356" s="186">
        <v>8</v>
      </c>
      <c r="F356" s="203">
        <v>382.9</v>
      </c>
      <c r="G356" s="186">
        <v>24</v>
      </c>
      <c r="H356" s="64"/>
      <c r="I356" s="33" t="s">
        <v>1549</v>
      </c>
      <c r="J356" s="123">
        <v>40299</v>
      </c>
    </row>
    <row r="357" spans="1:10" ht="24" customHeight="1">
      <c r="A357" s="122">
        <v>335</v>
      </c>
      <c r="B357" s="403" t="s">
        <v>726</v>
      </c>
      <c r="C357" s="367"/>
      <c r="D357" s="16">
        <v>8</v>
      </c>
      <c r="E357" s="186">
        <v>8</v>
      </c>
      <c r="F357" s="203">
        <v>370.9</v>
      </c>
      <c r="G357" s="186">
        <v>16</v>
      </c>
      <c r="H357" s="64"/>
      <c r="I357" s="33" t="s">
        <v>1549</v>
      </c>
      <c r="J357" s="123">
        <v>40299</v>
      </c>
    </row>
    <row r="358" spans="1:10" ht="26.25" customHeight="1">
      <c r="A358" s="122">
        <v>336</v>
      </c>
      <c r="B358" s="414" t="s">
        <v>728</v>
      </c>
      <c r="C358" s="415"/>
      <c r="D358" s="214">
        <v>8</v>
      </c>
      <c r="E358" s="186">
        <v>8</v>
      </c>
      <c r="F358" s="203">
        <v>370.1</v>
      </c>
      <c r="G358" s="186">
        <v>13</v>
      </c>
      <c r="H358" s="64"/>
      <c r="I358" s="33" t="s">
        <v>1549</v>
      </c>
      <c r="J358" s="123">
        <v>40299</v>
      </c>
    </row>
    <row r="359" spans="1:10" ht="24.75" customHeight="1">
      <c r="A359" s="122">
        <v>337</v>
      </c>
      <c r="B359" s="440" t="s">
        <v>730</v>
      </c>
      <c r="C359" s="441"/>
      <c r="D359" s="186">
        <v>12</v>
      </c>
      <c r="E359" s="186">
        <v>12</v>
      </c>
      <c r="F359" s="204">
        <v>552.6</v>
      </c>
      <c r="G359" s="186">
        <v>24</v>
      </c>
      <c r="H359" s="64"/>
      <c r="I359" s="33" t="s">
        <v>1549</v>
      </c>
      <c r="J359" s="123">
        <v>40299</v>
      </c>
    </row>
    <row r="360" spans="1:10" ht="23.25" customHeight="1">
      <c r="A360" s="122">
        <v>338</v>
      </c>
      <c r="B360" s="440" t="s">
        <v>732</v>
      </c>
      <c r="C360" s="441"/>
      <c r="D360" s="186">
        <v>18</v>
      </c>
      <c r="E360" s="186">
        <v>18</v>
      </c>
      <c r="F360" s="203">
        <v>827.3</v>
      </c>
      <c r="G360" s="186">
        <v>33</v>
      </c>
      <c r="H360" s="64" t="s">
        <v>1551</v>
      </c>
      <c r="I360" s="33"/>
      <c r="J360" s="123">
        <v>40299</v>
      </c>
    </row>
    <row r="361" spans="1:10" ht="23.25" customHeight="1">
      <c r="A361" s="122">
        <v>339</v>
      </c>
      <c r="B361" s="440" t="s">
        <v>734</v>
      </c>
      <c r="C361" s="441"/>
      <c r="D361" s="186">
        <v>36</v>
      </c>
      <c r="E361" s="186">
        <v>36</v>
      </c>
      <c r="F361" s="203">
        <v>1912.7</v>
      </c>
      <c r="G361" s="186">
        <v>78</v>
      </c>
      <c r="H361" s="33"/>
      <c r="I361" s="33" t="s">
        <v>1549</v>
      </c>
      <c r="J361" s="123">
        <v>40299</v>
      </c>
    </row>
    <row r="362" spans="1:10" ht="24.75" customHeight="1">
      <c r="A362" s="122">
        <v>340</v>
      </c>
      <c r="B362" s="440" t="s">
        <v>736</v>
      </c>
      <c r="C362" s="441"/>
      <c r="D362" s="186">
        <v>36</v>
      </c>
      <c r="E362" s="186">
        <v>36</v>
      </c>
      <c r="F362" s="203">
        <v>1885.8</v>
      </c>
      <c r="G362" s="186">
        <v>71</v>
      </c>
      <c r="H362" s="33"/>
      <c r="I362" s="33" t="s">
        <v>1549</v>
      </c>
      <c r="J362" s="123">
        <v>40299</v>
      </c>
    </row>
    <row r="363" spans="1:10" ht="27" customHeight="1">
      <c r="A363" s="122">
        <v>341</v>
      </c>
      <c r="B363" s="418" t="s">
        <v>738</v>
      </c>
      <c r="C363" s="419"/>
      <c r="D363" s="20">
        <v>27</v>
      </c>
      <c r="E363" s="186">
        <v>27</v>
      </c>
      <c r="F363" s="203">
        <v>1320.1</v>
      </c>
      <c r="G363" s="186">
        <v>67</v>
      </c>
      <c r="H363" s="33"/>
      <c r="I363" s="33" t="s">
        <v>1549</v>
      </c>
      <c r="J363" s="123">
        <v>40299</v>
      </c>
    </row>
    <row r="364" spans="1:10" ht="22.5" customHeight="1">
      <c r="A364" s="122">
        <v>342</v>
      </c>
      <c r="B364" s="403" t="s">
        <v>740</v>
      </c>
      <c r="C364" s="367"/>
      <c r="D364" s="16">
        <v>1</v>
      </c>
      <c r="E364" s="186">
        <v>1</v>
      </c>
      <c r="F364" s="203">
        <v>75.8</v>
      </c>
      <c r="G364" s="186">
        <v>1</v>
      </c>
      <c r="H364" s="64" t="s">
        <v>1552</v>
      </c>
      <c r="I364" s="33"/>
      <c r="J364" s="123">
        <v>40299</v>
      </c>
    </row>
    <row r="365" spans="1:10" ht="22.5" customHeight="1">
      <c r="A365" s="122">
        <v>343</v>
      </c>
      <c r="B365" s="403" t="s">
        <v>742</v>
      </c>
      <c r="C365" s="367"/>
      <c r="D365" s="16">
        <v>27</v>
      </c>
      <c r="E365" s="186">
        <v>28</v>
      </c>
      <c r="F365" s="203">
        <v>1599.3</v>
      </c>
      <c r="G365" s="186">
        <v>80</v>
      </c>
      <c r="H365" s="64" t="s">
        <v>1553</v>
      </c>
      <c r="I365" s="33"/>
      <c r="J365" s="123">
        <v>40299</v>
      </c>
    </row>
    <row r="366" spans="1:10" ht="23.25" customHeight="1">
      <c r="A366" s="122">
        <v>344</v>
      </c>
      <c r="B366" s="403" t="s">
        <v>744</v>
      </c>
      <c r="C366" s="367"/>
      <c r="D366" s="16">
        <v>27</v>
      </c>
      <c r="E366" s="186">
        <v>29</v>
      </c>
      <c r="F366" s="203">
        <v>1587.81</v>
      </c>
      <c r="G366" s="186">
        <v>65</v>
      </c>
      <c r="H366" s="64" t="s">
        <v>1554</v>
      </c>
      <c r="I366" s="33"/>
      <c r="J366" s="123">
        <v>40299</v>
      </c>
    </row>
    <row r="367" spans="1:10" ht="23.25" customHeight="1">
      <c r="A367" s="122">
        <v>345</v>
      </c>
      <c r="B367" s="403" t="s">
        <v>748</v>
      </c>
      <c r="C367" s="367"/>
      <c r="D367" s="16">
        <v>70</v>
      </c>
      <c r="E367" s="186">
        <v>70</v>
      </c>
      <c r="F367" s="203">
        <v>3401.3</v>
      </c>
      <c r="G367" s="186">
        <v>143</v>
      </c>
      <c r="H367" s="64" t="s">
        <v>1555</v>
      </c>
      <c r="I367" s="33"/>
      <c r="J367" s="123">
        <v>40299</v>
      </c>
    </row>
    <row r="368" spans="1:10" ht="12" customHeight="1" thickBot="1">
      <c r="A368" s="220">
        <v>346</v>
      </c>
      <c r="B368" s="414" t="s">
        <v>752</v>
      </c>
      <c r="C368" s="415"/>
      <c r="D368" s="214">
        <v>8</v>
      </c>
      <c r="E368" s="224">
        <v>8</v>
      </c>
      <c r="F368" s="225">
        <v>384.5</v>
      </c>
      <c r="G368" s="224">
        <v>12</v>
      </c>
      <c r="H368" s="222" t="s">
        <v>1556</v>
      </c>
      <c r="I368" s="159"/>
      <c r="J368" s="223">
        <v>40299</v>
      </c>
    </row>
    <row r="369" spans="1:10" ht="13.5" customHeight="1" thickBot="1">
      <c r="A369" s="165"/>
      <c r="B369" s="416" t="s">
        <v>1269</v>
      </c>
      <c r="C369" s="420"/>
      <c r="D369" s="234">
        <f>SUM(D347:D368)</f>
        <v>347</v>
      </c>
      <c r="E369" s="234">
        <f>SUM(E347:E368)</f>
        <v>350</v>
      </c>
      <c r="F369" s="235">
        <f>SUM(F347:F368)</f>
        <v>17270.559999999998</v>
      </c>
      <c r="G369" s="235">
        <f>SUM(G347:G368)</f>
        <v>749</v>
      </c>
      <c r="H369" s="169"/>
      <c r="I369" s="169"/>
      <c r="J369" s="228"/>
    </row>
    <row r="370" spans="1:10" ht="13.5" customHeight="1">
      <c r="A370" s="190"/>
      <c r="B370" s="79" t="s">
        <v>757</v>
      </c>
      <c r="C370" s="79"/>
      <c r="D370" s="79"/>
      <c r="E370" s="79"/>
      <c r="F370" s="79"/>
      <c r="G370" s="79"/>
      <c r="H370" s="79"/>
      <c r="I370" s="79"/>
      <c r="J370" s="405"/>
    </row>
    <row r="371" spans="1:10" ht="12" customHeight="1">
      <c r="A371" s="122">
        <v>347</v>
      </c>
      <c r="B371" s="403" t="s">
        <v>758</v>
      </c>
      <c r="C371" s="367"/>
      <c r="D371" s="16">
        <v>1</v>
      </c>
      <c r="E371" s="186">
        <v>1</v>
      </c>
      <c r="F371" s="43">
        <v>46</v>
      </c>
      <c r="G371" s="186">
        <v>4</v>
      </c>
      <c r="H371" s="64" t="s">
        <v>1557</v>
      </c>
      <c r="I371" s="33"/>
      <c r="J371" s="123">
        <v>40299</v>
      </c>
    </row>
    <row r="372" spans="1:10" ht="12" customHeight="1">
      <c r="A372" s="122">
        <v>348</v>
      </c>
      <c r="B372" s="403" t="s">
        <v>759</v>
      </c>
      <c r="C372" s="367"/>
      <c r="D372" s="16">
        <v>2</v>
      </c>
      <c r="E372" s="186">
        <v>2</v>
      </c>
      <c r="F372" s="42">
        <v>119.2</v>
      </c>
      <c r="G372" s="186">
        <v>7</v>
      </c>
      <c r="H372" s="64" t="s">
        <v>1558</v>
      </c>
      <c r="I372" s="33"/>
      <c r="J372" s="123">
        <v>40299</v>
      </c>
    </row>
    <row r="373" spans="1:10" ht="12" customHeight="1">
      <c r="A373" s="122">
        <v>349</v>
      </c>
      <c r="B373" s="403" t="s">
        <v>761</v>
      </c>
      <c r="C373" s="367"/>
      <c r="D373" s="16">
        <v>2</v>
      </c>
      <c r="E373" s="186">
        <v>2</v>
      </c>
      <c r="F373" s="42">
        <v>135.3</v>
      </c>
      <c r="G373" s="186">
        <v>6</v>
      </c>
      <c r="H373" s="64" t="s">
        <v>1562</v>
      </c>
      <c r="I373" s="33"/>
      <c r="J373" s="123">
        <v>40299</v>
      </c>
    </row>
    <row r="374" spans="1:10" ht="12" customHeight="1">
      <c r="A374" s="122">
        <v>350</v>
      </c>
      <c r="B374" s="403" t="s">
        <v>764</v>
      </c>
      <c r="C374" s="367"/>
      <c r="D374" s="16">
        <v>1</v>
      </c>
      <c r="E374" s="186">
        <v>1</v>
      </c>
      <c r="F374" s="42">
        <v>136.1</v>
      </c>
      <c r="G374" s="186">
        <v>7</v>
      </c>
      <c r="H374" s="64" t="s">
        <v>1564</v>
      </c>
      <c r="I374" s="33"/>
      <c r="J374" s="123">
        <v>40299</v>
      </c>
    </row>
    <row r="375" spans="1:10" ht="12" customHeight="1">
      <c r="A375" s="122">
        <v>351</v>
      </c>
      <c r="B375" s="403" t="s">
        <v>766</v>
      </c>
      <c r="C375" s="367"/>
      <c r="D375" s="16">
        <v>2</v>
      </c>
      <c r="E375" s="186">
        <v>2</v>
      </c>
      <c r="F375" s="42">
        <v>134.7</v>
      </c>
      <c r="G375" s="186">
        <v>6</v>
      </c>
      <c r="H375" s="64" t="s">
        <v>1559</v>
      </c>
      <c r="I375" s="33"/>
      <c r="J375" s="123">
        <v>40299</v>
      </c>
    </row>
    <row r="376" spans="1:10" ht="12" customHeight="1">
      <c r="A376" s="122">
        <v>352</v>
      </c>
      <c r="B376" s="403" t="s">
        <v>768</v>
      </c>
      <c r="C376" s="367"/>
      <c r="D376" s="55">
        <v>2</v>
      </c>
      <c r="E376" s="186">
        <v>2</v>
      </c>
      <c r="F376" s="42">
        <v>136.1</v>
      </c>
      <c r="G376" s="186">
        <v>7</v>
      </c>
      <c r="H376" s="64" t="s">
        <v>1560</v>
      </c>
      <c r="I376" s="33"/>
      <c r="J376" s="123">
        <v>40299</v>
      </c>
    </row>
    <row r="377" spans="1:10" ht="12" customHeight="1">
      <c r="A377" s="122">
        <v>353</v>
      </c>
      <c r="B377" s="400" t="s">
        <v>769</v>
      </c>
      <c r="C377" s="240"/>
      <c r="D377" s="54">
        <v>2</v>
      </c>
      <c r="E377" s="186">
        <v>2</v>
      </c>
      <c r="F377" s="44">
        <v>135.9</v>
      </c>
      <c r="G377" s="186">
        <v>10</v>
      </c>
      <c r="H377" s="64" t="s">
        <v>1561</v>
      </c>
      <c r="I377" s="33"/>
      <c r="J377" s="123">
        <v>40299</v>
      </c>
    </row>
    <row r="378" spans="1:10" ht="12" customHeight="1">
      <c r="A378" s="122">
        <v>354</v>
      </c>
      <c r="B378" s="401" t="s">
        <v>771</v>
      </c>
      <c r="C378" s="238"/>
      <c r="D378" s="54">
        <v>4</v>
      </c>
      <c r="E378" s="186">
        <v>4</v>
      </c>
      <c r="F378" s="44">
        <v>157.87</v>
      </c>
      <c r="G378" s="186">
        <v>14</v>
      </c>
      <c r="H378" s="64" t="s">
        <v>1565</v>
      </c>
      <c r="I378" s="33"/>
      <c r="J378" s="123">
        <v>40299</v>
      </c>
    </row>
    <row r="379" spans="1:10" ht="22.5" customHeight="1">
      <c r="A379" s="122">
        <v>355</v>
      </c>
      <c r="B379" s="401" t="s">
        <v>773</v>
      </c>
      <c r="C379" s="238"/>
      <c r="D379" s="54">
        <v>2</v>
      </c>
      <c r="E379" s="186">
        <v>2</v>
      </c>
      <c r="F379" s="44">
        <v>83.9</v>
      </c>
      <c r="G379" s="186">
        <v>4</v>
      </c>
      <c r="H379" s="64" t="s">
        <v>1569</v>
      </c>
      <c r="I379" s="33"/>
      <c r="J379" s="123">
        <v>40299</v>
      </c>
    </row>
    <row r="380" spans="1:10" ht="22.5" customHeight="1">
      <c r="A380" s="122">
        <v>356</v>
      </c>
      <c r="B380" s="401" t="s">
        <v>777</v>
      </c>
      <c r="C380" s="238"/>
      <c r="D380" s="54">
        <v>4</v>
      </c>
      <c r="E380" s="186">
        <v>4</v>
      </c>
      <c r="F380" s="44">
        <v>121.2</v>
      </c>
      <c r="G380" s="186">
        <v>15</v>
      </c>
      <c r="H380" s="64" t="s">
        <v>1567</v>
      </c>
      <c r="I380" s="33"/>
      <c r="J380" s="123">
        <v>40299</v>
      </c>
    </row>
    <row r="381" spans="1:10" ht="22.5" customHeight="1">
      <c r="A381" s="122">
        <v>357</v>
      </c>
      <c r="B381" s="401" t="s">
        <v>779</v>
      </c>
      <c r="C381" s="238"/>
      <c r="D381" s="54">
        <v>4</v>
      </c>
      <c r="E381" s="186">
        <v>4</v>
      </c>
      <c r="F381" s="44">
        <v>124.7</v>
      </c>
      <c r="G381" s="186">
        <v>5</v>
      </c>
      <c r="H381" s="64" t="s">
        <v>1568</v>
      </c>
      <c r="I381" s="33"/>
      <c r="J381" s="123">
        <v>40299</v>
      </c>
    </row>
    <row r="382" spans="1:10" ht="12" customHeight="1">
      <c r="A382" s="122">
        <v>358</v>
      </c>
      <c r="B382" s="401" t="s">
        <v>781</v>
      </c>
      <c r="C382" s="238"/>
      <c r="D382" s="54">
        <v>1</v>
      </c>
      <c r="E382" s="186">
        <v>1</v>
      </c>
      <c r="F382" s="42">
        <v>48.3</v>
      </c>
      <c r="G382" s="186">
        <v>3</v>
      </c>
      <c r="H382" s="64" t="s">
        <v>1570</v>
      </c>
      <c r="I382" s="33"/>
      <c r="J382" s="123">
        <v>40299</v>
      </c>
    </row>
    <row r="383" spans="1:10" ht="22.5" customHeight="1">
      <c r="A383" s="122">
        <v>359</v>
      </c>
      <c r="B383" s="401" t="s">
        <v>783</v>
      </c>
      <c r="C383" s="238"/>
      <c r="D383" s="54">
        <v>3</v>
      </c>
      <c r="E383" s="186">
        <v>3</v>
      </c>
      <c r="F383" s="42">
        <v>99.4</v>
      </c>
      <c r="G383" s="186">
        <v>6</v>
      </c>
      <c r="H383" s="64" t="s">
        <v>1572</v>
      </c>
      <c r="I383" s="33"/>
      <c r="J383" s="123">
        <v>40299</v>
      </c>
    </row>
    <row r="384" spans="1:10" ht="22.5" customHeight="1">
      <c r="A384" s="122">
        <v>360</v>
      </c>
      <c r="B384" s="401" t="s">
        <v>785</v>
      </c>
      <c r="C384" s="238"/>
      <c r="D384" s="54">
        <v>2</v>
      </c>
      <c r="E384" s="186">
        <v>2</v>
      </c>
      <c r="F384" s="42">
        <v>73</v>
      </c>
      <c r="G384" s="186">
        <v>4</v>
      </c>
      <c r="H384" s="64" t="s">
        <v>1573</v>
      </c>
      <c r="I384" s="33"/>
      <c r="J384" s="123">
        <v>40299</v>
      </c>
    </row>
    <row r="385" spans="1:10" ht="22.5" customHeight="1">
      <c r="A385" s="122">
        <v>361</v>
      </c>
      <c r="B385" s="401" t="s">
        <v>786</v>
      </c>
      <c r="C385" s="238"/>
      <c r="D385" s="54">
        <v>2</v>
      </c>
      <c r="E385" s="186">
        <v>2</v>
      </c>
      <c r="F385" s="42">
        <v>75.5</v>
      </c>
      <c r="G385" s="186">
        <v>7</v>
      </c>
      <c r="H385" s="64" t="s">
        <v>1574</v>
      </c>
      <c r="I385" s="33"/>
      <c r="J385" s="123">
        <v>40299</v>
      </c>
    </row>
    <row r="386" spans="1:10" ht="12" customHeight="1">
      <c r="A386" s="122">
        <v>362</v>
      </c>
      <c r="B386" s="401" t="s">
        <v>788</v>
      </c>
      <c r="C386" s="238"/>
      <c r="D386" s="54">
        <v>1</v>
      </c>
      <c r="E386" s="186">
        <v>1</v>
      </c>
      <c r="F386" s="42">
        <v>50.8</v>
      </c>
      <c r="G386" s="186">
        <v>3</v>
      </c>
      <c r="H386" s="64" t="s">
        <v>1571</v>
      </c>
      <c r="I386" s="33"/>
      <c r="J386" s="123">
        <v>40299</v>
      </c>
    </row>
    <row r="387" spans="1:10" ht="16.5" customHeight="1">
      <c r="A387" s="122">
        <v>363</v>
      </c>
      <c r="B387" s="402" t="s">
        <v>790</v>
      </c>
      <c r="C387" s="244"/>
      <c r="D387" s="52">
        <v>1</v>
      </c>
      <c r="E387" s="186">
        <v>1</v>
      </c>
      <c r="F387" s="42">
        <v>29.2</v>
      </c>
      <c r="G387" s="186"/>
      <c r="H387" s="64" t="s">
        <v>1575</v>
      </c>
      <c r="I387" s="33"/>
      <c r="J387" s="123">
        <v>40299</v>
      </c>
    </row>
    <row r="388" spans="1:10" ht="15" customHeight="1">
      <c r="A388" s="122">
        <v>364</v>
      </c>
      <c r="B388" s="403" t="s">
        <v>792</v>
      </c>
      <c r="C388" s="367"/>
      <c r="D388" s="16">
        <v>4</v>
      </c>
      <c r="E388" s="186">
        <v>4</v>
      </c>
      <c r="F388" s="42">
        <v>126.8</v>
      </c>
      <c r="G388" s="186">
        <v>7</v>
      </c>
      <c r="H388" s="64" t="s">
        <v>1576</v>
      </c>
      <c r="I388" s="33"/>
      <c r="J388" s="123">
        <v>40299</v>
      </c>
    </row>
    <row r="389" spans="1:10" ht="12.75" customHeight="1">
      <c r="A389" s="122">
        <v>365</v>
      </c>
      <c r="B389" s="403" t="s">
        <v>794</v>
      </c>
      <c r="C389" s="367"/>
      <c r="D389" s="16">
        <v>4</v>
      </c>
      <c r="E389" s="186">
        <v>4</v>
      </c>
      <c r="F389" s="42">
        <v>123.3</v>
      </c>
      <c r="G389" s="186">
        <v>18</v>
      </c>
      <c r="H389" s="64" t="s">
        <v>1577</v>
      </c>
      <c r="I389" s="33"/>
      <c r="J389" s="123">
        <v>40299</v>
      </c>
    </row>
    <row r="390" spans="1:10" ht="12" customHeight="1">
      <c r="A390" s="122">
        <v>366</v>
      </c>
      <c r="B390" s="403" t="s">
        <v>796</v>
      </c>
      <c r="C390" s="367"/>
      <c r="D390" s="16">
        <v>18</v>
      </c>
      <c r="E390" s="186">
        <v>18</v>
      </c>
      <c r="F390" s="42">
        <v>854.4</v>
      </c>
      <c r="G390" s="186">
        <v>45</v>
      </c>
      <c r="H390" s="64" t="s">
        <v>1578</v>
      </c>
      <c r="I390" s="33"/>
      <c r="J390" s="123">
        <v>40299</v>
      </c>
    </row>
    <row r="391" spans="1:10" ht="12" customHeight="1">
      <c r="A391" s="122">
        <v>367</v>
      </c>
      <c r="B391" s="403" t="s">
        <v>798</v>
      </c>
      <c r="C391" s="367"/>
      <c r="D391" s="16">
        <v>18</v>
      </c>
      <c r="E391" s="186">
        <v>19</v>
      </c>
      <c r="F391" s="42">
        <v>858.9</v>
      </c>
      <c r="G391" s="186">
        <v>40</v>
      </c>
      <c r="H391" s="64" t="s">
        <v>1579</v>
      </c>
      <c r="I391" s="33"/>
      <c r="J391" s="123">
        <v>40299</v>
      </c>
    </row>
    <row r="392" spans="1:10" ht="12" customHeight="1">
      <c r="A392" s="122">
        <v>368</v>
      </c>
      <c r="B392" s="403" t="s">
        <v>800</v>
      </c>
      <c r="C392" s="367"/>
      <c r="D392" s="16">
        <v>18</v>
      </c>
      <c r="E392" s="186">
        <v>18</v>
      </c>
      <c r="F392" s="42">
        <v>851.9</v>
      </c>
      <c r="G392" s="186">
        <v>47</v>
      </c>
      <c r="H392" s="64" t="s">
        <v>1580</v>
      </c>
      <c r="I392" s="33"/>
      <c r="J392" s="123">
        <v>40299</v>
      </c>
    </row>
    <row r="393" spans="1:10" ht="12" customHeight="1">
      <c r="A393" s="122">
        <v>369</v>
      </c>
      <c r="B393" s="403" t="s">
        <v>802</v>
      </c>
      <c r="C393" s="367"/>
      <c r="D393" s="16">
        <v>18</v>
      </c>
      <c r="E393" s="186">
        <v>18</v>
      </c>
      <c r="F393" s="42">
        <v>856.3</v>
      </c>
      <c r="G393" s="186">
        <v>56</v>
      </c>
      <c r="H393" s="64" t="s">
        <v>1581</v>
      </c>
      <c r="I393" s="33"/>
      <c r="J393" s="123">
        <v>40299</v>
      </c>
    </row>
    <row r="394" spans="1:10" ht="14.25" customHeight="1">
      <c r="A394" s="122">
        <v>370</v>
      </c>
      <c r="B394" s="403" t="s">
        <v>804</v>
      </c>
      <c r="C394" s="367"/>
      <c r="D394" s="16">
        <v>2</v>
      </c>
      <c r="E394" s="186">
        <v>2</v>
      </c>
      <c r="F394" s="43">
        <v>135.8</v>
      </c>
      <c r="G394" s="186">
        <v>10</v>
      </c>
      <c r="H394" s="64" t="s">
        <v>1582</v>
      </c>
      <c r="I394" s="33"/>
      <c r="J394" s="123">
        <v>40299</v>
      </c>
    </row>
    <row r="395" spans="1:10" ht="14.25" customHeight="1" thickBot="1">
      <c r="A395" s="220">
        <v>371</v>
      </c>
      <c r="B395" s="414" t="s">
        <v>805</v>
      </c>
      <c r="C395" s="415"/>
      <c r="D395" s="214">
        <v>2</v>
      </c>
      <c r="E395" s="224">
        <v>2</v>
      </c>
      <c r="F395" s="43">
        <v>135.7</v>
      </c>
      <c r="G395" s="224">
        <v>7</v>
      </c>
      <c r="H395" s="222" t="s">
        <v>1583</v>
      </c>
      <c r="I395" s="159"/>
      <c r="J395" s="223">
        <v>40299</v>
      </c>
    </row>
    <row r="396" spans="1:10" ht="14.25" customHeight="1" thickBot="1">
      <c r="A396" s="165"/>
      <c r="B396" s="416" t="s">
        <v>1269</v>
      </c>
      <c r="C396" s="420"/>
      <c r="D396" s="230">
        <f>SUM(D371:D395)</f>
        <v>120</v>
      </c>
      <c r="E396" s="230">
        <f>SUM(E371:E395)</f>
        <v>121</v>
      </c>
      <c r="F396" s="230">
        <f>SUM(F371:F395)</f>
        <v>5650.27</v>
      </c>
      <c r="G396" s="230">
        <f>SUM(G371:G395)</f>
        <v>338</v>
      </c>
      <c r="H396" s="169"/>
      <c r="I396" s="169"/>
      <c r="J396" s="228"/>
    </row>
    <row r="397" spans="1:10" ht="13.5" customHeight="1">
      <c r="A397" s="190"/>
      <c r="B397" s="79" t="s">
        <v>808</v>
      </c>
      <c r="C397" s="79"/>
      <c r="D397" s="79"/>
      <c r="E397" s="79"/>
      <c r="F397" s="79"/>
      <c r="G397" s="79"/>
      <c r="H397" s="79"/>
      <c r="I397" s="79"/>
      <c r="J397" s="405"/>
    </row>
    <row r="398" spans="1:10" ht="23.25" customHeight="1">
      <c r="A398" s="122">
        <v>372</v>
      </c>
      <c r="B398" s="403" t="s">
        <v>1759</v>
      </c>
      <c r="C398" s="367"/>
      <c r="D398" s="16">
        <v>1</v>
      </c>
      <c r="E398" s="186">
        <v>1</v>
      </c>
      <c r="F398" s="203">
        <v>18</v>
      </c>
      <c r="G398" s="186">
        <v>2</v>
      </c>
      <c r="H398" s="64" t="s">
        <v>1584</v>
      </c>
      <c r="I398" s="33"/>
      <c r="J398" s="123">
        <v>40299</v>
      </c>
    </row>
    <row r="399" spans="1:10" ht="24.75" customHeight="1">
      <c r="A399" s="122">
        <v>373</v>
      </c>
      <c r="B399" s="403" t="s">
        <v>1758</v>
      </c>
      <c r="C399" s="367"/>
      <c r="D399" s="16">
        <v>8</v>
      </c>
      <c r="E399" s="186">
        <v>8</v>
      </c>
      <c r="F399" s="203">
        <v>376.4</v>
      </c>
      <c r="G399" s="186">
        <v>20</v>
      </c>
      <c r="H399" s="64" t="s">
        <v>1586</v>
      </c>
      <c r="I399" s="33"/>
      <c r="J399" s="123">
        <v>40299</v>
      </c>
    </row>
    <row r="400" spans="1:10" ht="24.75" customHeight="1">
      <c r="A400" s="122">
        <v>374</v>
      </c>
      <c r="B400" s="403" t="s">
        <v>814</v>
      </c>
      <c r="C400" s="367"/>
      <c r="D400" s="16">
        <v>2</v>
      </c>
      <c r="E400" s="186">
        <v>2</v>
      </c>
      <c r="F400" s="203">
        <v>130</v>
      </c>
      <c r="G400" s="186">
        <v>9</v>
      </c>
      <c r="H400" s="64" t="s">
        <v>1587</v>
      </c>
      <c r="I400" s="33"/>
      <c r="J400" s="123">
        <v>40299</v>
      </c>
    </row>
    <row r="401" spans="1:10" ht="24.75" customHeight="1">
      <c r="A401" s="122">
        <v>375</v>
      </c>
      <c r="B401" s="403" t="s">
        <v>816</v>
      </c>
      <c r="C401" s="367"/>
      <c r="D401" s="16">
        <v>8</v>
      </c>
      <c r="E401" s="186">
        <v>8</v>
      </c>
      <c r="F401" s="203">
        <v>368.2</v>
      </c>
      <c r="G401" s="186">
        <v>20</v>
      </c>
      <c r="H401" s="64" t="s">
        <v>1588</v>
      </c>
      <c r="I401" s="33"/>
      <c r="J401" s="123">
        <v>40299</v>
      </c>
    </row>
    <row r="402" spans="1:10" ht="24.75" customHeight="1">
      <c r="A402" s="122">
        <v>376</v>
      </c>
      <c r="B402" s="403" t="s">
        <v>818</v>
      </c>
      <c r="C402" s="367"/>
      <c r="D402" s="16">
        <v>2</v>
      </c>
      <c r="E402" s="186">
        <v>2</v>
      </c>
      <c r="F402" s="203">
        <v>175</v>
      </c>
      <c r="G402" s="186">
        <v>6</v>
      </c>
      <c r="H402" s="64" t="s">
        <v>1589</v>
      </c>
      <c r="I402" s="33"/>
      <c r="J402" s="123">
        <v>40299</v>
      </c>
    </row>
    <row r="403" spans="1:10" ht="22.5" customHeight="1">
      <c r="A403" s="122">
        <v>377</v>
      </c>
      <c r="B403" s="403" t="s">
        <v>820</v>
      </c>
      <c r="C403" s="367"/>
      <c r="D403" s="16">
        <v>2</v>
      </c>
      <c r="E403" s="186">
        <v>2</v>
      </c>
      <c r="F403" s="203">
        <v>130.3</v>
      </c>
      <c r="G403" s="186">
        <v>8</v>
      </c>
      <c r="H403" s="64" t="s">
        <v>1590</v>
      </c>
      <c r="I403" s="33"/>
      <c r="J403" s="123">
        <v>40299</v>
      </c>
    </row>
    <row r="404" spans="1:10" ht="24" customHeight="1">
      <c r="A404" s="122">
        <v>378</v>
      </c>
      <c r="B404" s="403" t="s">
        <v>822</v>
      </c>
      <c r="C404" s="209"/>
      <c r="D404" s="16">
        <v>6</v>
      </c>
      <c r="E404" s="186">
        <v>6</v>
      </c>
      <c r="F404" s="204">
        <v>489.6</v>
      </c>
      <c r="G404" s="186">
        <v>10</v>
      </c>
      <c r="H404" s="64" t="s">
        <v>1591</v>
      </c>
      <c r="I404" s="33"/>
      <c r="J404" s="123">
        <v>40299</v>
      </c>
    </row>
    <row r="405" spans="1:10" ht="24" customHeight="1">
      <c r="A405" s="122">
        <v>379</v>
      </c>
      <c r="B405" s="403" t="s">
        <v>824</v>
      </c>
      <c r="C405" s="209"/>
      <c r="D405" s="16">
        <v>8</v>
      </c>
      <c r="E405" s="186">
        <v>8</v>
      </c>
      <c r="F405" s="47">
        <v>376.4</v>
      </c>
      <c r="G405" s="186">
        <v>25</v>
      </c>
      <c r="H405" s="64" t="s">
        <v>1592</v>
      </c>
      <c r="I405" s="33"/>
      <c r="J405" s="123">
        <v>40299</v>
      </c>
    </row>
    <row r="406" spans="1:10" ht="23.25" customHeight="1">
      <c r="A406" s="122">
        <v>380</v>
      </c>
      <c r="B406" s="403" t="s">
        <v>825</v>
      </c>
      <c r="C406" s="209"/>
      <c r="D406" s="16">
        <v>8</v>
      </c>
      <c r="E406" s="186">
        <v>8</v>
      </c>
      <c r="F406" s="47">
        <v>370</v>
      </c>
      <c r="G406" s="186">
        <v>10</v>
      </c>
      <c r="H406" s="64" t="s">
        <v>1593</v>
      </c>
      <c r="I406" s="33"/>
      <c r="J406" s="123">
        <v>40299</v>
      </c>
    </row>
    <row r="407" spans="1:10" ht="24" customHeight="1">
      <c r="A407" s="122">
        <v>381</v>
      </c>
      <c r="B407" s="403" t="s">
        <v>827</v>
      </c>
      <c r="C407" s="209"/>
      <c r="D407" s="16">
        <v>8</v>
      </c>
      <c r="E407" s="186">
        <v>8</v>
      </c>
      <c r="F407" s="47">
        <v>373</v>
      </c>
      <c r="G407" s="186">
        <v>23</v>
      </c>
      <c r="H407" s="64" t="s">
        <v>1594</v>
      </c>
      <c r="I407" s="33"/>
      <c r="J407" s="123">
        <v>40299</v>
      </c>
    </row>
    <row r="408" spans="1:10" ht="23.25" customHeight="1">
      <c r="A408" s="122">
        <v>382</v>
      </c>
      <c r="B408" s="403" t="s">
        <v>829</v>
      </c>
      <c r="C408" s="209"/>
      <c r="D408" s="16">
        <v>2</v>
      </c>
      <c r="E408" s="186">
        <v>2</v>
      </c>
      <c r="F408" s="47">
        <v>130</v>
      </c>
      <c r="G408" s="186">
        <v>6</v>
      </c>
      <c r="H408" s="64" t="s">
        <v>1595</v>
      </c>
      <c r="I408" s="33"/>
      <c r="J408" s="123">
        <v>40299</v>
      </c>
    </row>
    <row r="409" spans="1:10" ht="22.5" customHeight="1">
      <c r="A409" s="122">
        <v>383</v>
      </c>
      <c r="B409" s="403" t="s">
        <v>830</v>
      </c>
      <c r="C409" s="209"/>
      <c r="D409" s="16">
        <v>1</v>
      </c>
      <c r="E409" s="186">
        <v>1</v>
      </c>
      <c r="F409" s="47">
        <v>31.3</v>
      </c>
      <c r="G409" s="186">
        <v>1</v>
      </c>
      <c r="H409" s="64" t="s">
        <v>1625</v>
      </c>
      <c r="I409" s="33"/>
      <c r="J409" s="123">
        <v>40299</v>
      </c>
    </row>
    <row r="410" spans="1:10" ht="22.5" customHeight="1">
      <c r="A410" s="122">
        <v>384</v>
      </c>
      <c r="B410" s="403" t="s">
        <v>832</v>
      </c>
      <c r="C410" s="209"/>
      <c r="D410" s="16">
        <v>6</v>
      </c>
      <c r="E410" s="186">
        <v>6</v>
      </c>
      <c r="F410" s="47">
        <v>207.8</v>
      </c>
      <c r="G410" s="186">
        <v>4</v>
      </c>
      <c r="H410" s="64" t="s">
        <v>1626</v>
      </c>
      <c r="I410" s="33"/>
      <c r="J410" s="123">
        <v>40299</v>
      </c>
    </row>
    <row r="411" spans="1:10" ht="22.5" customHeight="1">
      <c r="A411" s="122">
        <v>385</v>
      </c>
      <c r="B411" s="403" t="s">
        <v>834</v>
      </c>
      <c r="C411" s="209"/>
      <c r="D411" s="16">
        <v>3</v>
      </c>
      <c r="E411" s="186">
        <v>3</v>
      </c>
      <c r="F411" s="47">
        <v>87.6</v>
      </c>
      <c r="G411" s="186">
        <v>1</v>
      </c>
      <c r="H411" s="64" t="s">
        <v>1627</v>
      </c>
      <c r="I411" s="33"/>
      <c r="J411" s="123">
        <v>40299</v>
      </c>
    </row>
    <row r="412" spans="1:10" ht="22.5" customHeight="1">
      <c r="A412" s="122">
        <v>386</v>
      </c>
      <c r="B412" s="403" t="s">
        <v>836</v>
      </c>
      <c r="C412" s="209"/>
      <c r="D412" s="16">
        <v>2</v>
      </c>
      <c r="E412" s="186">
        <v>2</v>
      </c>
      <c r="F412" s="47">
        <v>123.5</v>
      </c>
      <c r="G412" s="186">
        <v>6</v>
      </c>
      <c r="H412" s="64" t="s">
        <v>1628</v>
      </c>
      <c r="I412" s="33"/>
      <c r="J412" s="123">
        <v>40299</v>
      </c>
    </row>
    <row r="413" spans="1:10" ht="22.5" customHeight="1">
      <c r="A413" s="122">
        <v>387</v>
      </c>
      <c r="B413" s="403" t="s">
        <v>838</v>
      </c>
      <c r="C413" s="209"/>
      <c r="D413" s="16">
        <v>2</v>
      </c>
      <c r="E413" s="186">
        <v>2</v>
      </c>
      <c r="F413" s="47">
        <v>179.1</v>
      </c>
      <c r="G413" s="186">
        <v>5</v>
      </c>
      <c r="H413" s="64" t="s">
        <v>1603</v>
      </c>
      <c r="I413" s="33"/>
      <c r="J413" s="123">
        <v>40299</v>
      </c>
    </row>
    <row r="414" spans="1:10" ht="22.5" customHeight="1">
      <c r="A414" s="122">
        <v>388</v>
      </c>
      <c r="B414" s="403" t="s">
        <v>840</v>
      </c>
      <c r="C414" s="209"/>
      <c r="D414" s="16">
        <v>3</v>
      </c>
      <c r="E414" s="186">
        <v>3</v>
      </c>
      <c r="F414" s="47">
        <v>115</v>
      </c>
      <c r="G414" s="186">
        <v>5</v>
      </c>
      <c r="H414" s="64" t="s">
        <v>1604</v>
      </c>
      <c r="I414" s="33"/>
      <c r="J414" s="123">
        <v>40299</v>
      </c>
    </row>
    <row r="415" spans="1:10" ht="22.5" customHeight="1">
      <c r="A415" s="122">
        <v>389</v>
      </c>
      <c r="B415" s="403" t="s">
        <v>842</v>
      </c>
      <c r="C415" s="209"/>
      <c r="D415" s="16">
        <v>8</v>
      </c>
      <c r="E415" s="186">
        <v>8</v>
      </c>
      <c r="F415" s="47">
        <v>404.2</v>
      </c>
      <c r="G415" s="186">
        <v>31</v>
      </c>
      <c r="H415" s="64" t="s">
        <v>1605</v>
      </c>
      <c r="I415" s="33"/>
      <c r="J415" s="123">
        <v>40299</v>
      </c>
    </row>
    <row r="416" spans="1:10" ht="22.5" customHeight="1">
      <c r="A416" s="122">
        <v>390</v>
      </c>
      <c r="B416" s="403" t="s">
        <v>844</v>
      </c>
      <c r="C416" s="209"/>
      <c r="D416" s="16">
        <v>4</v>
      </c>
      <c r="E416" s="186">
        <v>4</v>
      </c>
      <c r="F416" s="47">
        <v>94.9</v>
      </c>
      <c r="G416" s="186">
        <v>15</v>
      </c>
      <c r="H416" s="64" t="s">
        <v>1606</v>
      </c>
      <c r="I416" s="33"/>
      <c r="J416" s="123">
        <v>40299</v>
      </c>
    </row>
    <row r="417" spans="1:10" ht="22.5" customHeight="1">
      <c r="A417" s="122">
        <v>391</v>
      </c>
      <c r="B417" s="403" t="s">
        <v>846</v>
      </c>
      <c r="C417" s="209"/>
      <c r="D417" s="16">
        <v>8</v>
      </c>
      <c r="E417" s="186">
        <v>9</v>
      </c>
      <c r="F417" s="47">
        <v>378.1</v>
      </c>
      <c r="G417" s="186">
        <v>14</v>
      </c>
      <c r="H417" s="64" t="s">
        <v>1607</v>
      </c>
      <c r="I417" s="33"/>
      <c r="J417" s="123">
        <v>40299</v>
      </c>
    </row>
    <row r="418" spans="1:10" ht="22.5" customHeight="1">
      <c r="A418" s="122">
        <v>392</v>
      </c>
      <c r="B418" s="403" t="s">
        <v>848</v>
      </c>
      <c r="C418" s="209"/>
      <c r="D418" s="16">
        <v>2</v>
      </c>
      <c r="E418" s="186">
        <v>2</v>
      </c>
      <c r="F418" s="47">
        <v>66</v>
      </c>
      <c r="G418" s="186">
        <v>13</v>
      </c>
      <c r="H418" s="64" t="s">
        <v>1608</v>
      </c>
      <c r="I418" s="33"/>
      <c r="J418" s="123">
        <v>40299</v>
      </c>
    </row>
    <row r="419" spans="1:10" ht="22.5" customHeight="1">
      <c r="A419" s="122">
        <v>393</v>
      </c>
      <c r="B419" s="403" t="s">
        <v>849</v>
      </c>
      <c r="C419" s="209"/>
      <c r="D419" s="16">
        <v>4</v>
      </c>
      <c r="E419" s="186">
        <v>4</v>
      </c>
      <c r="F419" s="47">
        <v>93.4</v>
      </c>
      <c r="G419" s="186">
        <v>12</v>
      </c>
      <c r="H419" s="64" t="s">
        <v>1609</v>
      </c>
      <c r="I419" s="33"/>
      <c r="J419" s="123">
        <v>40299</v>
      </c>
    </row>
    <row r="420" spans="1:10" ht="22.5" customHeight="1">
      <c r="A420" s="122">
        <v>394</v>
      </c>
      <c r="B420" s="403" t="s">
        <v>851</v>
      </c>
      <c r="C420" s="209"/>
      <c r="D420" s="16">
        <v>8</v>
      </c>
      <c r="E420" s="186">
        <v>8</v>
      </c>
      <c r="F420" s="47">
        <v>402.4</v>
      </c>
      <c r="G420" s="186">
        <v>27</v>
      </c>
      <c r="H420" s="64" t="s">
        <v>1610</v>
      </c>
      <c r="I420" s="33"/>
      <c r="J420" s="123">
        <v>40299</v>
      </c>
    </row>
    <row r="421" spans="1:10" ht="12.75" customHeight="1">
      <c r="A421" s="122">
        <v>395</v>
      </c>
      <c r="B421" s="403" t="s">
        <v>853</v>
      </c>
      <c r="C421" s="209"/>
      <c r="D421" s="16">
        <v>60</v>
      </c>
      <c r="E421" s="186">
        <v>60</v>
      </c>
      <c r="F421" s="47">
        <v>2826.3</v>
      </c>
      <c r="G421" s="186">
        <v>103</v>
      </c>
      <c r="H421" s="33" t="s">
        <v>1596</v>
      </c>
      <c r="I421" s="33"/>
      <c r="J421" s="123">
        <v>40299</v>
      </c>
    </row>
    <row r="422" spans="1:10" ht="22.5" customHeight="1">
      <c r="A422" s="122">
        <v>396</v>
      </c>
      <c r="B422" s="403" t="s">
        <v>857</v>
      </c>
      <c r="C422" s="209"/>
      <c r="D422" s="16">
        <v>8</v>
      </c>
      <c r="E422" s="186">
        <v>9</v>
      </c>
      <c r="F422" s="47">
        <v>396.01</v>
      </c>
      <c r="G422" s="186">
        <v>23</v>
      </c>
      <c r="H422" s="64" t="s">
        <v>1611</v>
      </c>
      <c r="I422" s="33"/>
      <c r="J422" s="123">
        <v>40299</v>
      </c>
    </row>
    <row r="423" spans="1:10" ht="22.5" customHeight="1">
      <c r="A423" s="122">
        <v>397</v>
      </c>
      <c r="B423" s="403" t="s">
        <v>859</v>
      </c>
      <c r="C423" s="209"/>
      <c r="D423" s="16">
        <v>3</v>
      </c>
      <c r="E423" s="186">
        <v>3</v>
      </c>
      <c r="F423" s="47">
        <v>86</v>
      </c>
      <c r="G423" s="186">
        <v>10</v>
      </c>
      <c r="H423" s="64" t="s">
        <v>1612</v>
      </c>
      <c r="I423" s="33"/>
      <c r="J423" s="123">
        <v>40299</v>
      </c>
    </row>
    <row r="424" spans="1:10" ht="22.5" customHeight="1">
      <c r="A424" s="122">
        <v>398</v>
      </c>
      <c r="B424" s="403" t="s">
        <v>860</v>
      </c>
      <c r="C424" s="209"/>
      <c r="D424" s="16">
        <v>3</v>
      </c>
      <c r="E424" s="186">
        <v>3</v>
      </c>
      <c r="F424" s="47">
        <v>72</v>
      </c>
      <c r="G424" s="186">
        <v>14</v>
      </c>
      <c r="H424" s="64" t="s">
        <v>1613</v>
      </c>
      <c r="I424" s="33"/>
      <c r="J424" s="123">
        <v>40299</v>
      </c>
    </row>
    <row r="425" spans="1:10" ht="14.25" customHeight="1">
      <c r="A425" s="122">
        <v>399</v>
      </c>
      <c r="B425" s="403" t="s">
        <v>861</v>
      </c>
      <c r="C425" s="209"/>
      <c r="D425" s="16">
        <v>80</v>
      </c>
      <c r="E425" s="186">
        <v>80</v>
      </c>
      <c r="F425" s="47">
        <v>4384.1</v>
      </c>
      <c r="G425" s="186">
        <v>215</v>
      </c>
      <c r="H425" s="33" t="s">
        <v>1597</v>
      </c>
      <c r="I425" s="33"/>
      <c r="J425" s="123">
        <v>40299</v>
      </c>
    </row>
    <row r="426" spans="1:10" ht="15" customHeight="1">
      <c r="A426" s="122">
        <v>400</v>
      </c>
      <c r="B426" s="403" t="s">
        <v>865</v>
      </c>
      <c r="C426" s="209"/>
      <c r="D426" s="16">
        <v>100</v>
      </c>
      <c r="E426" s="186">
        <v>101</v>
      </c>
      <c r="F426" s="47">
        <v>5451</v>
      </c>
      <c r="G426" s="186">
        <v>249</v>
      </c>
      <c r="H426" s="64" t="s">
        <v>1598</v>
      </c>
      <c r="I426" s="33"/>
      <c r="J426" s="123">
        <v>40299</v>
      </c>
    </row>
    <row r="427" spans="1:10" ht="22.5" customHeight="1">
      <c r="A427" s="122">
        <v>401</v>
      </c>
      <c r="B427" s="403" t="s">
        <v>869</v>
      </c>
      <c r="C427" s="209"/>
      <c r="D427" s="16">
        <v>2</v>
      </c>
      <c r="E427" s="186">
        <v>2</v>
      </c>
      <c r="F427" s="47">
        <v>186.7</v>
      </c>
      <c r="G427" s="186">
        <v>13</v>
      </c>
      <c r="H427" s="64" t="s">
        <v>1599</v>
      </c>
      <c r="I427" s="33"/>
      <c r="J427" s="123">
        <v>40299</v>
      </c>
    </row>
    <row r="428" spans="1:10" ht="15" customHeight="1">
      <c r="A428" s="122">
        <v>402</v>
      </c>
      <c r="B428" s="403" t="s">
        <v>1775</v>
      </c>
      <c r="C428" s="209"/>
      <c r="D428" s="68">
        <v>78</v>
      </c>
      <c r="E428" s="187">
        <v>78</v>
      </c>
      <c r="F428" s="47">
        <v>3013.8</v>
      </c>
      <c r="G428" s="189"/>
      <c r="H428" s="64" t="s">
        <v>7</v>
      </c>
      <c r="I428" s="33"/>
      <c r="J428" s="123">
        <v>42005</v>
      </c>
    </row>
    <row r="429" spans="1:10" ht="22.5" customHeight="1">
      <c r="A429" s="122">
        <v>403</v>
      </c>
      <c r="B429" s="403" t="s">
        <v>871</v>
      </c>
      <c r="C429" s="209"/>
      <c r="D429" s="16">
        <v>2</v>
      </c>
      <c r="E429" s="186">
        <v>2</v>
      </c>
      <c r="F429" s="47">
        <v>176.7</v>
      </c>
      <c r="G429" s="186">
        <v>4</v>
      </c>
      <c r="H429" s="64" t="s">
        <v>1600</v>
      </c>
      <c r="I429" s="33"/>
      <c r="J429" s="123">
        <v>40299</v>
      </c>
    </row>
    <row r="430" spans="1:10" ht="14.25" customHeight="1">
      <c r="A430" s="122">
        <v>404</v>
      </c>
      <c r="B430" s="403" t="s">
        <v>873</v>
      </c>
      <c r="C430" s="209"/>
      <c r="D430" s="16">
        <v>16</v>
      </c>
      <c r="E430" s="186">
        <v>16</v>
      </c>
      <c r="F430" s="46">
        <v>783</v>
      </c>
      <c r="G430" s="186">
        <v>35</v>
      </c>
      <c r="H430" s="64" t="s">
        <v>1601</v>
      </c>
      <c r="I430" s="33"/>
      <c r="J430" s="123">
        <v>40299</v>
      </c>
    </row>
    <row r="431" spans="1:10" ht="22.5" customHeight="1">
      <c r="A431" s="122">
        <v>405</v>
      </c>
      <c r="B431" s="403" t="s">
        <v>875</v>
      </c>
      <c r="C431" s="209"/>
      <c r="D431" s="16">
        <v>2</v>
      </c>
      <c r="E431" s="186">
        <v>2</v>
      </c>
      <c r="F431" s="47">
        <v>178.7</v>
      </c>
      <c r="G431" s="186">
        <v>4</v>
      </c>
      <c r="H431" s="64" t="s">
        <v>1602</v>
      </c>
      <c r="I431" s="33"/>
      <c r="J431" s="123">
        <v>40299</v>
      </c>
    </row>
    <row r="432" spans="1:10" ht="15" customHeight="1">
      <c r="A432" s="122">
        <v>406</v>
      </c>
      <c r="B432" s="403" t="s">
        <v>877</v>
      </c>
      <c r="C432" s="209"/>
      <c r="D432" s="16">
        <v>80</v>
      </c>
      <c r="E432" s="186">
        <v>80</v>
      </c>
      <c r="F432" s="47">
        <v>4304.4</v>
      </c>
      <c r="G432" s="186">
        <v>191</v>
      </c>
      <c r="H432" s="64" t="s">
        <v>1614</v>
      </c>
      <c r="I432" s="33"/>
      <c r="J432" s="123">
        <v>40299</v>
      </c>
    </row>
    <row r="433" spans="1:10" ht="22.5" customHeight="1">
      <c r="A433" s="122">
        <v>407</v>
      </c>
      <c r="B433" s="403" t="s">
        <v>881</v>
      </c>
      <c r="C433" s="209"/>
      <c r="D433" s="16">
        <v>1</v>
      </c>
      <c r="E433" s="186">
        <v>4</v>
      </c>
      <c r="F433" s="47">
        <v>71.1</v>
      </c>
      <c r="G433" s="186">
        <v>7</v>
      </c>
      <c r="H433" s="64" t="s">
        <v>1615</v>
      </c>
      <c r="I433" s="33"/>
      <c r="J433" s="123">
        <v>40299</v>
      </c>
    </row>
    <row r="434" spans="1:10" ht="22.5" customHeight="1">
      <c r="A434" s="122">
        <v>408</v>
      </c>
      <c r="B434" s="403" t="s">
        <v>883</v>
      </c>
      <c r="C434" s="209"/>
      <c r="D434" s="16">
        <v>2</v>
      </c>
      <c r="E434" s="186">
        <v>2</v>
      </c>
      <c r="F434" s="47">
        <v>69.3</v>
      </c>
      <c r="G434" s="186">
        <v>2</v>
      </c>
      <c r="H434" s="64" t="s">
        <v>1616</v>
      </c>
      <c r="I434" s="33"/>
      <c r="J434" s="123">
        <v>40299</v>
      </c>
    </row>
    <row r="435" spans="1:10" ht="22.5" customHeight="1">
      <c r="A435" s="122">
        <v>409</v>
      </c>
      <c r="B435" s="403" t="s">
        <v>885</v>
      </c>
      <c r="C435" s="209"/>
      <c r="D435" s="16">
        <v>2</v>
      </c>
      <c r="E435" s="186">
        <v>2</v>
      </c>
      <c r="F435" s="47">
        <v>77.3</v>
      </c>
      <c r="G435" s="186">
        <v>4</v>
      </c>
      <c r="H435" s="64" t="s">
        <v>1617</v>
      </c>
      <c r="I435" s="33"/>
      <c r="J435" s="123">
        <v>40299</v>
      </c>
    </row>
    <row r="436" spans="1:10" ht="22.5" customHeight="1">
      <c r="A436" s="122">
        <v>410</v>
      </c>
      <c r="B436" s="403" t="s">
        <v>887</v>
      </c>
      <c r="C436" s="209"/>
      <c r="D436" s="16">
        <v>2</v>
      </c>
      <c r="E436" s="186">
        <v>2</v>
      </c>
      <c r="F436" s="47">
        <v>56.5</v>
      </c>
      <c r="G436" s="186">
        <v>7</v>
      </c>
      <c r="H436" s="64" t="s">
        <v>1618</v>
      </c>
      <c r="I436" s="33"/>
      <c r="J436" s="123">
        <v>40299</v>
      </c>
    </row>
    <row r="437" spans="1:10" ht="22.5" customHeight="1">
      <c r="A437" s="122">
        <v>411</v>
      </c>
      <c r="B437" s="403" t="s">
        <v>889</v>
      </c>
      <c r="C437" s="209"/>
      <c r="D437" s="16">
        <v>2</v>
      </c>
      <c r="E437" s="186">
        <v>2</v>
      </c>
      <c r="F437" s="47">
        <v>62.7</v>
      </c>
      <c r="G437" s="186">
        <v>3</v>
      </c>
      <c r="H437" s="64" t="s">
        <v>1619</v>
      </c>
      <c r="I437" s="33"/>
      <c r="J437" s="123">
        <v>40299</v>
      </c>
    </row>
    <row r="438" spans="1:10" ht="22.5" customHeight="1">
      <c r="A438" s="122">
        <v>412</v>
      </c>
      <c r="B438" s="403" t="s">
        <v>891</v>
      </c>
      <c r="C438" s="209"/>
      <c r="D438" s="16">
        <v>2</v>
      </c>
      <c r="E438" s="186">
        <v>2</v>
      </c>
      <c r="F438" s="47">
        <v>56</v>
      </c>
      <c r="G438" s="186">
        <v>6</v>
      </c>
      <c r="H438" s="64" t="s">
        <v>1620</v>
      </c>
      <c r="I438" s="33"/>
      <c r="J438" s="123">
        <v>40299</v>
      </c>
    </row>
    <row r="439" spans="1:10" ht="26.25" customHeight="1">
      <c r="A439" s="122">
        <v>413</v>
      </c>
      <c r="B439" s="403" t="s">
        <v>892</v>
      </c>
      <c r="C439" s="209"/>
      <c r="D439" s="16">
        <v>24</v>
      </c>
      <c r="E439" s="186">
        <v>24</v>
      </c>
      <c r="F439" s="47">
        <v>980.7</v>
      </c>
      <c r="G439" s="186">
        <v>57</v>
      </c>
      <c r="H439" s="33"/>
      <c r="I439" s="33" t="s">
        <v>1621</v>
      </c>
      <c r="J439" s="123">
        <v>40299</v>
      </c>
    </row>
    <row r="440" spans="1:10" ht="25.5" customHeight="1">
      <c r="A440" s="122">
        <v>414</v>
      </c>
      <c r="B440" s="403" t="s">
        <v>895</v>
      </c>
      <c r="C440" s="209"/>
      <c r="D440" s="16">
        <v>60</v>
      </c>
      <c r="E440" s="186">
        <v>61</v>
      </c>
      <c r="F440" s="47">
        <v>3231.9</v>
      </c>
      <c r="G440" s="186">
        <v>152</v>
      </c>
      <c r="H440" s="33"/>
      <c r="I440" s="33" t="s">
        <v>1621</v>
      </c>
      <c r="J440" s="123">
        <v>40299</v>
      </c>
    </row>
    <row r="441" spans="1:10" ht="24.75" customHeight="1">
      <c r="A441" s="122">
        <v>415</v>
      </c>
      <c r="B441" s="403" t="s">
        <v>899</v>
      </c>
      <c r="C441" s="209"/>
      <c r="D441" s="16">
        <v>40</v>
      </c>
      <c r="E441" s="186">
        <v>40</v>
      </c>
      <c r="F441" s="47">
        <v>2177.4</v>
      </c>
      <c r="G441" s="186">
        <v>75</v>
      </c>
      <c r="H441" s="33"/>
      <c r="I441" s="33" t="s">
        <v>1621</v>
      </c>
      <c r="J441" s="123">
        <v>40299</v>
      </c>
    </row>
    <row r="442" spans="1:10" ht="26.25" customHeight="1">
      <c r="A442" s="122">
        <v>416</v>
      </c>
      <c r="B442" s="403" t="s">
        <v>901</v>
      </c>
      <c r="C442" s="209"/>
      <c r="D442" s="16">
        <v>27</v>
      </c>
      <c r="E442" s="186">
        <v>27</v>
      </c>
      <c r="F442" s="47">
        <v>2211.6</v>
      </c>
      <c r="G442" s="186">
        <v>57</v>
      </c>
      <c r="H442" s="33"/>
      <c r="I442" s="33" t="s">
        <v>1621</v>
      </c>
      <c r="J442" s="123">
        <v>40299</v>
      </c>
    </row>
    <row r="443" spans="1:10" ht="23.25" customHeight="1">
      <c r="A443" s="122">
        <v>417</v>
      </c>
      <c r="B443" s="403" t="s">
        <v>903</v>
      </c>
      <c r="C443" s="209"/>
      <c r="D443" s="16">
        <v>24</v>
      </c>
      <c r="E443" s="186">
        <v>24</v>
      </c>
      <c r="F443" s="47">
        <v>961.1</v>
      </c>
      <c r="G443" s="186">
        <v>34</v>
      </c>
      <c r="H443" s="64" t="s">
        <v>1622</v>
      </c>
      <c r="I443" s="33"/>
      <c r="J443" s="123">
        <v>40299</v>
      </c>
    </row>
    <row r="444" spans="1:10" ht="27" customHeight="1">
      <c r="A444" s="122">
        <v>418</v>
      </c>
      <c r="B444" s="403" t="s">
        <v>905</v>
      </c>
      <c r="C444" s="209"/>
      <c r="D444" s="16">
        <v>24</v>
      </c>
      <c r="E444" s="186">
        <v>24</v>
      </c>
      <c r="F444" s="47">
        <v>960.5</v>
      </c>
      <c r="G444" s="186">
        <v>62</v>
      </c>
      <c r="H444" s="33"/>
      <c r="I444" s="33" t="s">
        <v>1621</v>
      </c>
      <c r="J444" s="123">
        <v>40299</v>
      </c>
    </row>
    <row r="445" spans="1:10" ht="26.25" customHeight="1">
      <c r="A445" s="122">
        <v>419</v>
      </c>
      <c r="B445" s="403" t="s">
        <v>907</v>
      </c>
      <c r="C445" s="209"/>
      <c r="D445" s="16">
        <v>24</v>
      </c>
      <c r="E445" s="186">
        <v>24</v>
      </c>
      <c r="F445" s="47">
        <v>1107.1</v>
      </c>
      <c r="G445" s="186">
        <v>49</v>
      </c>
      <c r="H445" s="33"/>
      <c r="I445" s="33" t="s">
        <v>1621</v>
      </c>
      <c r="J445" s="123">
        <v>40299</v>
      </c>
    </row>
    <row r="446" spans="1:10" ht="27" customHeight="1">
      <c r="A446" s="122">
        <v>420</v>
      </c>
      <c r="B446" s="403" t="s">
        <v>909</v>
      </c>
      <c r="C446" s="209"/>
      <c r="D446" s="16">
        <v>24</v>
      </c>
      <c r="E446" s="186">
        <v>24</v>
      </c>
      <c r="F446" s="47">
        <v>1129.1</v>
      </c>
      <c r="G446" s="186">
        <v>42</v>
      </c>
      <c r="H446" s="33"/>
      <c r="I446" s="33" t="s">
        <v>1621</v>
      </c>
      <c r="J446" s="123">
        <v>40299</v>
      </c>
    </row>
    <row r="447" spans="1:10" ht="26.25" customHeight="1">
      <c r="A447" s="122">
        <v>421</v>
      </c>
      <c r="B447" s="403" t="s">
        <v>911</v>
      </c>
      <c r="C447" s="209"/>
      <c r="D447" s="16">
        <v>24</v>
      </c>
      <c r="E447" s="186">
        <v>25</v>
      </c>
      <c r="F447" s="47">
        <v>1131.6</v>
      </c>
      <c r="G447" s="186">
        <v>48</v>
      </c>
      <c r="H447" s="33"/>
      <c r="I447" s="33" t="s">
        <v>1621</v>
      </c>
      <c r="J447" s="123">
        <v>40299</v>
      </c>
    </row>
    <row r="448" spans="1:10" ht="24.75" customHeight="1">
      <c r="A448" s="122">
        <v>422</v>
      </c>
      <c r="B448" s="403" t="s">
        <v>913</v>
      </c>
      <c r="C448" s="209"/>
      <c r="D448" s="16">
        <v>24</v>
      </c>
      <c r="E448" s="186">
        <v>24</v>
      </c>
      <c r="F448" s="47">
        <v>983.4</v>
      </c>
      <c r="G448" s="186">
        <v>38</v>
      </c>
      <c r="H448" s="33"/>
      <c r="I448" s="33" t="s">
        <v>1621</v>
      </c>
      <c r="J448" s="123">
        <v>40299</v>
      </c>
    </row>
    <row r="449" spans="1:10" ht="26.25" customHeight="1">
      <c r="A449" s="122">
        <v>423</v>
      </c>
      <c r="B449" s="403" t="s">
        <v>915</v>
      </c>
      <c r="C449" s="209"/>
      <c r="D449" s="16">
        <v>24</v>
      </c>
      <c r="E449" s="186">
        <v>24</v>
      </c>
      <c r="F449" s="47">
        <v>970.6</v>
      </c>
      <c r="G449" s="186">
        <v>47</v>
      </c>
      <c r="H449" s="33"/>
      <c r="I449" s="33" t="s">
        <v>1621</v>
      </c>
      <c r="J449" s="123">
        <v>40299</v>
      </c>
    </row>
    <row r="450" spans="1:10" ht="24.75" customHeight="1">
      <c r="A450" s="122">
        <v>424</v>
      </c>
      <c r="B450" s="403" t="s">
        <v>917</v>
      </c>
      <c r="C450" s="209"/>
      <c r="D450" s="16">
        <v>24</v>
      </c>
      <c r="E450" s="186">
        <v>24</v>
      </c>
      <c r="F450" s="47">
        <v>970.1</v>
      </c>
      <c r="G450" s="186">
        <v>41</v>
      </c>
      <c r="H450" s="33"/>
      <c r="I450" s="33" t="s">
        <v>1621</v>
      </c>
      <c r="J450" s="123">
        <v>40299</v>
      </c>
    </row>
    <row r="451" spans="1:10" ht="26.25" customHeight="1">
      <c r="A451" s="122">
        <v>425</v>
      </c>
      <c r="B451" s="403" t="s">
        <v>918</v>
      </c>
      <c r="C451" s="209"/>
      <c r="D451" s="16">
        <v>24</v>
      </c>
      <c r="E451" s="186">
        <v>24</v>
      </c>
      <c r="F451" s="47">
        <v>956.9</v>
      </c>
      <c r="G451" s="186">
        <v>47</v>
      </c>
      <c r="H451" s="33"/>
      <c r="I451" s="33" t="s">
        <v>1621</v>
      </c>
      <c r="J451" s="123">
        <v>40299</v>
      </c>
    </row>
    <row r="452" spans="1:10" ht="22.5" customHeight="1">
      <c r="A452" s="122">
        <v>426</v>
      </c>
      <c r="B452" s="403" t="s">
        <v>920</v>
      </c>
      <c r="C452" s="209"/>
      <c r="D452" s="16">
        <v>24</v>
      </c>
      <c r="E452" s="186">
        <v>24</v>
      </c>
      <c r="F452" s="47">
        <v>977.1</v>
      </c>
      <c r="G452" s="186">
        <v>44</v>
      </c>
      <c r="H452" s="64" t="s">
        <v>1623</v>
      </c>
      <c r="I452" s="33"/>
      <c r="J452" s="123">
        <v>40299</v>
      </c>
    </row>
    <row r="453" spans="1:10" ht="12" customHeight="1">
      <c r="A453" s="122">
        <v>427</v>
      </c>
      <c r="B453" s="403" t="s">
        <v>922</v>
      </c>
      <c r="C453" s="209"/>
      <c r="D453" s="16">
        <v>4</v>
      </c>
      <c r="E453" s="186">
        <v>4</v>
      </c>
      <c r="F453" s="47">
        <v>223.5</v>
      </c>
      <c r="G453" s="186">
        <v>9</v>
      </c>
      <c r="H453" s="64" t="s">
        <v>1624</v>
      </c>
      <c r="I453" s="33"/>
      <c r="J453" s="123">
        <v>40299</v>
      </c>
    </row>
    <row r="454" spans="1:10" ht="24.75" customHeight="1">
      <c r="A454" s="122">
        <v>428</v>
      </c>
      <c r="B454" s="403" t="s">
        <v>924</v>
      </c>
      <c r="C454" s="209"/>
      <c r="D454" s="16">
        <v>36</v>
      </c>
      <c r="E454" s="186">
        <v>36</v>
      </c>
      <c r="F454" s="47">
        <v>1719.5</v>
      </c>
      <c r="G454" s="186">
        <v>71</v>
      </c>
      <c r="H454" s="64" t="s">
        <v>1629</v>
      </c>
      <c r="I454" s="33"/>
      <c r="J454" s="123">
        <v>40299</v>
      </c>
    </row>
    <row r="455" spans="1:10" ht="23.25" customHeight="1">
      <c r="A455" s="122">
        <v>429</v>
      </c>
      <c r="B455" s="403" t="s">
        <v>926</v>
      </c>
      <c r="C455" s="209"/>
      <c r="D455" s="16">
        <v>27</v>
      </c>
      <c r="E455" s="186">
        <v>27</v>
      </c>
      <c r="F455" s="47">
        <v>1437.6</v>
      </c>
      <c r="G455" s="186">
        <v>69</v>
      </c>
      <c r="H455" s="64" t="s">
        <v>1630</v>
      </c>
      <c r="I455" s="33"/>
      <c r="J455" s="123">
        <v>40299</v>
      </c>
    </row>
    <row r="456" spans="1:10" ht="23.25" customHeight="1">
      <c r="A456" s="122">
        <v>430</v>
      </c>
      <c r="B456" s="403" t="s">
        <v>931</v>
      </c>
      <c r="C456" s="367"/>
      <c r="D456" s="16">
        <v>3</v>
      </c>
      <c r="E456" s="186">
        <v>3</v>
      </c>
      <c r="F456" s="203">
        <v>148.6</v>
      </c>
      <c r="G456" s="186">
        <v>7</v>
      </c>
      <c r="H456" s="64" t="s">
        <v>1632</v>
      </c>
      <c r="I456" s="33"/>
      <c r="J456" s="123">
        <v>40299</v>
      </c>
    </row>
    <row r="457" spans="1:10" ht="21.75" customHeight="1">
      <c r="A457" s="122">
        <v>431</v>
      </c>
      <c r="B457" s="403" t="s">
        <v>933</v>
      </c>
      <c r="C457" s="367"/>
      <c r="D457" s="16">
        <v>1</v>
      </c>
      <c r="E457" s="186">
        <v>1</v>
      </c>
      <c r="F457" s="203">
        <v>44.1</v>
      </c>
      <c r="G457" s="186">
        <v>2</v>
      </c>
      <c r="H457" s="64" t="s">
        <v>1633</v>
      </c>
      <c r="I457" s="33"/>
      <c r="J457" s="123">
        <v>40299</v>
      </c>
    </row>
    <row r="458" spans="1:10" ht="22.5" customHeight="1">
      <c r="A458" s="122">
        <v>432</v>
      </c>
      <c r="B458" s="403" t="s">
        <v>935</v>
      </c>
      <c r="C458" s="367"/>
      <c r="D458" s="16">
        <v>1</v>
      </c>
      <c r="E458" s="186">
        <v>1</v>
      </c>
      <c r="F458" s="203">
        <v>65.7</v>
      </c>
      <c r="G458" s="186">
        <v>6</v>
      </c>
      <c r="H458" s="64" t="s">
        <v>1634</v>
      </c>
      <c r="I458" s="33"/>
      <c r="J458" s="123">
        <v>40299</v>
      </c>
    </row>
    <row r="459" spans="1:10" ht="15" customHeight="1">
      <c r="A459" s="122"/>
      <c r="B459" s="404" t="s">
        <v>1269</v>
      </c>
      <c r="C459" s="367"/>
      <c r="D459" s="15">
        <f>SUM(D398:D458)</f>
        <v>1014</v>
      </c>
      <c r="E459" s="15">
        <f>SUM(E398:E458)</f>
        <v>1022</v>
      </c>
      <c r="F459" s="202">
        <f>SUM(F398:F458)</f>
        <v>49759.90999999999</v>
      </c>
      <c r="G459" s="202">
        <f>SUM(G398:G458)</f>
        <v>2120</v>
      </c>
      <c r="H459" s="33"/>
      <c r="I459" s="33"/>
      <c r="J459" s="123"/>
    </row>
    <row r="460" spans="1:10" ht="13.5" customHeight="1">
      <c r="A460" s="122"/>
      <c r="B460" s="79" t="s">
        <v>940</v>
      </c>
      <c r="C460" s="79"/>
      <c r="D460" s="79"/>
      <c r="E460" s="79"/>
      <c r="F460" s="79"/>
      <c r="G460" s="79"/>
      <c r="H460" s="79"/>
      <c r="I460" s="79"/>
      <c r="J460" s="405"/>
    </row>
    <row r="461" spans="1:10" ht="22.5" customHeight="1">
      <c r="A461" s="122">
        <v>433</v>
      </c>
      <c r="B461" s="403" t="s">
        <v>941</v>
      </c>
      <c r="C461" s="367"/>
      <c r="D461" s="16">
        <v>12</v>
      </c>
      <c r="E461" s="186">
        <v>13</v>
      </c>
      <c r="F461" s="42">
        <v>610.6</v>
      </c>
      <c r="G461" s="186">
        <v>37</v>
      </c>
      <c r="H461" s="64" t="s">
        <v>1436</v>
      </c>
      <c r="I461" s="33"/>
      <c r="J461" s="123">
        <v>40299</v>
      </c>
    </row>
    <row r="462" spans="1:10" ht="25.5" customHeight="1">
      <c r="A462" s="122">
        <v>434</v>
      </c>
      <c r="B462" s="403" t="s">
        <v>943</v>
      </c>
      <c r="C462" s="367"/>
      <c r="D462" s="16">
        <v>8</v>
      </c>
      <c r="E462" s="186">
        <v>8</v>
      </c>
      <c r="F462" s="42">
        <v>315.9</v>
      </c>
      <c r="G462" s="186">
        <v>24</v>
      </c>
      <c r="H462" s="64" t="s">
        <v>1437</v>
      </c>
      <c r="I462" s="33"/>
      <c r="J462" s="123">
        <v>40299</v>
      </c>
    </row>
    <row r="463" spans="1:10" ht="24" customHeight="1">
      <c r="A463" s="122">
        <v>435</v>
      </c>
      <c r="B463" s="403" t="s">
        <v>945</v>
      </c>
      <c r="C463" s="367"/>
      <c r="D463" s="16">
        <v>12</v>
      </c>
      <c r="E463" s="186">
        <v>12</v>
      </c>
      <c r="F463" s="42">
        <v>565.7</v>
      </c>
      <c r="G463" s="186">
        <v>37</v>
      </c>
      <c r="H463" s="64" t="s">
        <v>1438</v>
      </c>
      <c r="I463" s="33"/>
      <c r="J463" s="123">
        <v>40299</v>
      </c>
    </row>
    <row r="464" spans="1:10" ht="23.25" customHeight="1">
      <c r="A464" s="122">
        <v>436</v>
      </c>
      <c r="B464" s="403" t="s">
        <v>947</v>
      </c>
      <c r="C464" s="367"/>
      <c r="D464" s="16">
        <v>18</v>
      </c>
      <c r="E464" s="186">
        <v>18</v>
      </c>
      <c r="F464" s="42">
        <v>834.2</v>
      </c>
      <c r="G464" s="186">
        <v>54</v>
      </c>
      <c r="H464" s="64" t="s">
        <v>1439</v>
      </c>
      <c r="I464" s="33"/>
      <c r="J464" s="123">
        <v>40299</v>
      </c>
    </row>
    <row r="465" spans="1:10" ht="22.5" customHeight="1">
      <c r="A465" s="122">
        <v>437</v>
      </c>
      <c r="B465" s="403" t="s">
        <v>949</v>
      </c>
      <c r="C465" s="367"/>
      <c r="D465" s="16">
        <v>18</v>
      </c>
      <c r="E465" s="186">
        <v>18</v>
      </c>
      <c r="F465" s="42">
        <v>845.1</v>
      </c>
      <c r="G465" s="186">
        <v>47</v>
      </c>
      <c r="H465" s="64" t="s">
        <v>1440</v>
      </c>
      <c r="I465" s="33"/>
      <c r="J465" s="123">
        <v>40299</v>
      </c>
    </row>
    <row r="466" spans="1:10" ht="22.5" customHeight="1">
      <c r="A466" s="122">
        <v>438</v>
      </c>
      <c r="B466" s="403" t="s">
        <v>951</v>
      </c>
      <c r="C466" s="367"/>
      <c r="D466" s="16">
        <v>18</v>
      </c>
      <c r="E466" s="186">
        <v>18</v>
      </c>
      <c r="F466" s="42">
        <v>830.1</v>
      </c>
      <c r="G466" s="186">
        <v>52</v>
      </c>
      <c r="H466" s="64" t="s">
        <v>1441</v>
      </c>
      <c r="I466" s="33"/>
      <c r="J466" s="123">
        <v>40299</v>
      </c>
    </row>
    <row r="467" spans="1:10" ht="23.25" customHeight="1">
      <c r="A467" s="122">
        <v>439</v>
      </c>
      <c r="B467" s="403" t="s">
        <v>953</v>
      </c>
      <c r="C467" s="367"/>
      <c r="D467" s="16">
        <v>18</v>
      </c>
      <c r="E467" s="186">
        <v>18</v>
      </c>
      <c r="F467" s="42">
        <v>833.8</v>
      </c>
      <c r="G467" s="186">
        <v>60</v>
      </c>
      <c r="H467" s="64" t="s">
        <v>1442</v>
      </c>
      <c r="I467" s="33"/>
      <c r="J467" s="123">
        <v>40299</v>
      </c>
    </row>
    <row r="468" spans="1:10" ht="12" customHeight="1">
      <c r="A468" s="122">
        <v>440</v>
      </c>
      <c r="B468" s="403" t="s">
        <v>955</v>
      </c>
      <c r="C468" s="367"/>
      <c r="D468" s="16">
        <v>1</v>
      </c>
      <c r="E468" s="186">
        <v>1</v>
      </c>
      <c r="F468" s="42">
        <v>49.1</v>
      </c>
      <c r="G468" s="186">
        <v>3</v>
      </c>
      <c r="H468" s="64" t="s">
        <v>1444</v>
      </c>
      <c r="I468" s="33"/>
      <c r="J468" s="123">
        <v>40299</v>
      </c>
    </row>
    <row r="469" spans="1:10" ht="12" customHeight="1">
      <c r="A469" s="122">
        <v>441</v>
      </c>
      <c r="B469" s="403" t="s">
        <v>957</v>
      </c>
      <c r="C469" s="367"/>
      <c r="D469" s="16">
        <v>1</v>
      </c>
      <c r="E469" s="186">
        <v>1</v>
      </c>
      <c r="F469" s="42">
        <v>50.6</v>
      </c>
      <c r="G469" s="186">
        <v>4</v>
      </c>
      <c r="H469" s="64" t="s">
        <v>1445</v>
      </c>
      <c r="I469" s="33"/>
      <c r="J469" s="123">
        <v>40299</v>
      </c>
    </row>
    <row r="470" spans="1:10" ht="12" customHeight="1">
      <c r="A470" s="122">
        <v>442</v>
      </c>
      <c r="B470" s="403" t="s">
        <v>959</v>
      </c>
      <c r="C470" s="367"/>
      <c r="D470" s="16">
        <v>4</v>
      </c>
      <c r="E470" s="186">
        <v>4</v>
      </c>
      <c r="F470" s="42">
        <v>165.28</v>
      </c>
      <c r="G470" s="186">
        <v>9</v>
      </c>
      <c r="H470" s="64" t="s">
        <v>1446</v>
      </c>
      <c r="I470" s="33"/>
      <c r="J470" s="123">
        <v>40299</v>
      </c>
    </row>
    <row r="471" spans="1:10" ht="12" customHeight="1">
      <c r="A471" s="122">
        <v>443</v>
      </c>
      <c r="B471" s="401" t="s">
        <v>964</v>
      </c>
      <c r="C471" s="238"/>
      <c r="D471" s="54">
        <v>2</v>
      </c>
      <c r="E471" s="186">
        <v>2</v>
      </c>
      <c r="F471" s="42">
        <v>101.06</v>
      </c>
      <c r="G471" s="186">
        <v>8</v>
      </c>
      <c r="H471" s="64" t="s">
        <v>1448</v>
      </c>
      <c r="I471" s="33"/>
      <c r="J471" s="123">
        <v>40299</v>
      </c>
    </row>
    <row r="472" spans="1:10" ht="12" customHeight="1">
      <c r="A472" s="122">
        <v>444</v>
      </c>
      <c r="B472" s="401" t="s">
        <v>966</v>
      </c>
      <c r="C472" s="238"/>
      <c r="D472" s="54">
        <v>2</v>
      </c>
      <c r="E472" s="186">
        <v>2</v>
      </c>
      <c r="F472" s="44">
        <v>64</v>
      </c>
      <c r="G472" s="186">
        <v>1</v>
      </c>
      <c r="H472" s="64" t="s">
        <v>1449</v>
      </c>
      <c r="I472" s="33"/>
      <c r="J472" s="123">
        <v>40299</v>
      </c>
    </row>
    <row r="473" spans="1:10" ht="12" customHeight="1">
      <c r="A473" s="122">
        <v>445</v>
      </c>
      <c r="B473" s="401" t="s">
        <v>967</v>
      </c>
      <c r="C473" s="238"/>
      <c r="D473" s="54">
        <v>2</v>
      </c>
      <c r="E473" s="186">
        <v>2</v>
      </c>
      <c r="F473" s="44">
        <v>56</v>
      </c>
      <c r="G473" s="186">
        <v>5</v>
      </c>
      <c r="H473" s="64" t="s">
        <v>1450</v>
      </c>
      <c r="I473" s="33"/>
      <c r="J473" s="123">
        <v>40299</v>
      </c>
    </row>
    <row r="474" spans="1:10" ht="12" customHeight="1">
      <c r="A474" s="122">
        <v>446</v>
      </c>
      <c r="B474" s="401" t="s">
        <v>968</v>
      </c>
      <c r="C474" s="238"/>
      <c r="D474" s="54">
        <v>2</v>
      </c>
      <c r="E474" s="186">
        <v>2</v>
      </c>
      <c r="F474" s="44">
        <v>96.95</v>
      </c>
      <c r="G474" s="186">
        <v>4</v>
      </c>
      <c r="H474" s="64" t="s">
        <v>1451</v>
      </c>
      <c r="I474" s="33"/>
      <c r="J474" s="123">
        <v>40299</v>
      </c>
    </row>
    <row r="475" spans="1:10" ht="12" customHeight="1">
      <c r="A475" s="122">
        <v>447</v>
      </c>
      <c r="B475" s="401" t="s">
        <v>972</v>
      </c>
      <c r="C475" s="238"/>
      <c r="D475" s="54">
        <v>2</v>
      </c>
      <c r="E475" s="186">
        <v>2</v>
      </c>
      <c r="F475" s="44">
        <v>99.2</v>
      </c>
      <c r="G475" s="186">
        <v>5</v>
      </c>
      <c r="H475" s="64" t="s">
        <v>1453</v>
      </c>
      <c r="I475" s="33"/>
      <c r="J475" s="123">
        <v>40299</v>
      </c>
    </row>
    <row r="476" spans="1:10" ht="12" customHeight="1">
      <c r="A476" s="122">
        <v>448</v>
      </c>
      <c r="B476" s="401" t="s">
        <v>976</v>
      </c>
      <c r="C476" s="238"/>
      <c r="D476" s="54">
        <v>18</v>
      </c>
      <c r="E476" s="186">
        <v>18</v>
      </c>
      <c r="F476" s="44">
        <v>933.2</v>
      </c>
      <c r="G476" s="186">
        <v>44</v>
      </c>
      <c r="H476" s="65" t="s">
        <v>1455</v>
      </c>
      <c r="I476" s="36"/>
      <c r="J476" s="123">
        <v>40299</v>
      </c>
    </row>
    <row r="477" spans="1:10" ht="12" customHeight="1">
      <c r="A477" s="122">
        <v>449</v>
      </c>
      <c r="B477" s="401" t="s">
        <v>978</v>
      </c>
      <c r="C477" s="238"/>
      <c r="D477" s="54">
        <v>2</v>
      </c>
      <c r="E477" s="186">
        <v>2</v>
      </c>
      <c r="F477" s="44">
        <v>135.8</v>
      </c>
      <c r="G477" s="186">
        <v>8</v>
      </c>
      <c r="H477" s="64" t="s">
        <v>1458</v>
      </c>
      <c r="I477" s="33"/>
      <c r="J477" s="123">
        <v>40299</v>
      </c>
    </row>
    <row r="478" spans="1:10" ht="12" customHeight="1">
      <c r="A478" s="122">
        <v>450</v>
      </c>
      <c r="B478" s="401" t="s">
        <v>979</v>
      </c>
      <c r="C478" s="238"/>
      <c r="D478" s="54">
        <v>2</v>
      </c>
      <c r="E478" s="186">
        <v>2</v>
      </c>
      <c r="F478" s="60">
        <v>97.2</v>
      </c>
      <c r="G478" s="186">
        <v>3</v>
      </c>
      <c r="H478" s="64" t="s">
        <v>1459</v>
      </c>
      <c r="I478" s="33"/>
      <c r="J478" s="123">
        <v>40299</v>
      </c>
    </row>
    <row r="479" spans="1:10" ht="12" customHeight="1">
      <c r="A479" s="122">
        <v>451</v>
      </c>
      <c r="B479" s="401" t="s">
        <v>981</v>
      </c>
      <c r="C479" s="238"/>
      <c r="D479" s="54">
        <v>2</v>
      </c>
      <c r="E479" s="186">
        <v>2</v>
      </c>
      <c r="F479" s="44">
        <v>221.5</v>
      </c>
      <c r="G479" s="186">
        <v>5</v>
      </c>
      <c r="H479" s="64" t="s">
        <v>1460</v>
      </c>
      <c r="I479" s="33"/>
      <c r="J479" s="123">
        <v>40299</v>
      </c>
    </row>
    <row r="480" spans="1:10" ht="12" customHeight="1">
      <c r="A480" s="122">
        <v>452</v>
      </c>
      <c r="B480" s="401" t="s">
        <v>982</v>
      </c>
      <c r="C480" s="238"/>
      <c r="D480" s="54">
        <v>1</v>
      </c>
      <c r="E480" s="186">
        <v>1</v>
      </c>
      <c r="F480" s="44">
        <v>90.9</v>
      </c>
      <c r="G480" s="186">
        <v>5</v>
      </c>
      <c r="H480" s="64" t="s">
        <v>1456</v>
      </c>
      <c r="I480" s="33"/>
      <c r="J480" s="123">
        <v>40299</v>
      </c>
    </row>
    <row r="481" spans="1:10" ht="12" customHeight="1">
      <c r="A481" s="122">
        <v>453</v>
      </c>
      <c r="B481" s="401" t="s">
        <v>984</v>
      </c>
      <c r="C481" s="238"/>
      <c r="D481" s="54">
        <v>2</v>
      </c>
      <c r="E481" s="186">
        <v>2</v>
      </c>
      <c r="F481" s="44">
        <v>147.6</v>
      </c>
      <c r="G481" s="186">
        <v>9</v>
      </c>
      <c r="H481" s="64" t="s">
        <v>1461</v>
      </c>
      <c r="I481" s="33"/>
      <c r="J481" s="123">
        <v>40299</v>
      </c>
    </row>
    <row r="482" spans="1:10" ht="12" customHeight="1">
      <c r="A482" s="122">
        <v>454</v>
      </c>
      <c r="B482" s="401" t="s">
        <v>988</v>
      </c>
      <c r="C482" s="238"/>
      <c r="D482" s="54">
        <v>1</v>
      </c>
      <c r="E482" s="186">
        <v>1</v>
      </c>
      <c r="F482" s="44">
        <v>92</v>
      </c>
      <c r="G482" s="186">
        <v>6</v>
      </c>
      <c r="H482" s="64" t="s">
        <v>1457</v>
      </c>
      <c r="I482" s="33"/>
      <c r="J482" s="123">
        <v>40299</v>
      </c>
    </row>
    <row r="483" spans="1:10" ht="12" customHeight="1">
      <c r="A483" s="122">
        <v>455</v>
      </c>
      <c r="B483" s="401" t="s">
        <v>989</v>
      </c>
      <c r="C483" s="238"/>
      <c r="D483" s="54">
        <v>1</v>
      </c>
      <c r="E483" s="186">
        <v>1</v>
      </c>
      <c r="F483" s="44">
        <v>55.7</v>
      </c>
      <c r="G483" s="186">
        <v>3</v>
      </c>
      <c r="H483" s="64" t="s">
        <v>1463</v>
      </c>
      <c r="I483" s="33"/>
      <c r="J483" s="123">
        <v>40299</v>
      </c>
    </row>
    <row r="484" spans="1:10" ht="12" customHeight="1">
      <c r="A484" s="122">
        <v>456</v>
      </c>
      <c r="B484" s="401" t="s">
        <v>991</v>
      </c>
      <c r="C484" s="238"/>
      <c r="D484" s="54">
        <v>2</v>
      </c>
      <c r="E484" s="186">
        <v>2</v>
      </c>
      <c r="F484" s="44">
        <v>111.3</v>
      </c>
      <c r="G484" s="186">
        <v>4</v>
      </c>
      <c r="H484" s="64" t="s">
        <v>1464</v>
      </c>
      <c r="I484" s="33"/>
      <c r="J484" s="123">
        <v>40299</v>
      </c>
    </row>
    <row r="485" spans="1:10" ht="24.75" customHeight="1">
      <c r="A485" s="122">
        <v>457</v>
      </c>
      <c r="B485" s="401" t="s">
        <v>993</v>
      </c>
      <c r="C485" s="238"/>
      <c r="D485" s="54">
        <v>2</v>
      </c>
      <c r="E485" s="186">
        <v>2</v>
      </c>
      <c r="F485" s="44">
        <v>135.2</v>
      </c>
      <c r="G485" s="186">
        <v>7</v>
      </c>
      <c r="H485" s="64" t="s">
        <v>1465</v>
      </c>
      <c r="I485" s="33"/>
      <c r="J485" s="123">
        <v>40299</v>
      </c>
    </row>
    <row r="486" spans="1:10" ht="21.75" customHeight="1">
      <c r="A486" s="122">
        <v>458</v>
      </c>
      <c r="B486" s="401" t="s">
        <v>995</v>
      </c>
      <c r="C486" s="238"/>
      <c r="D486" s="54">
        <v>2</v>
      </c>
      <c r="E486" s="186">
        <v>2</v>
      </c>
      <c r="F486" s="44">
        <v>103.6</v>
      </c>
      <c r="G486" s="186">
        <v>3</v>
      </c>
      <c r="H486" s="64" t="s">
        <v>1466</v>
      </c>
      <c r="I486" s="33"/>
      <c r="J486" s="123">
        <v>40299</v>
      </c>
    </row>
    <row r="487" spans="1:10" ht="12" customHeight="1">
      <c r="A487" s="122">
        <v>459</v>
      </c>
      <c r="B487" s="401" t="s">
        <v>997</v>
      </c>
      <c r="C487" s="238"/>
      <c r="D487" s="54">
        <v>2</v>
      </c>
      <c r="E487" s="186">
        <v>2</v>
      </c>
      <c r="F487" s="44">
        <v>139.29</v>
      </c>
      <c r="G487" s="186">
        <v>3</v>
      </c>
      <c r="H487" s="64" t="s">
        <v>1467</v>
      </c>
      <c r="I487" s="33"/>
      <c r="J487" s="123">
        <v>40299</v>
      </c>
    </row>
    <row r="488" spans="1:10" ht="26.25" customHeight="1">
      <c r="A488" s="122">
        <v>460</v>
      </c>
      <c r="B488" s="401" t="s">
        <v>999</v>
      </c>
      <c r="C488" s="238"/>
      <c r="D488" s="54">
        <v>2</v>
      </c>
      <c r="E488" s="186">
        <v>2</v>
      </c>
      <c r="F488" s="44">
        <v>124</v>
      </c>
      <c r="G488" s="186">
        <v>6</v>
      </c>
      <c r="H488" s="64" t="s">
        <v>1468</v>
      </c>
      <c r="I488" s="33"/>
      <c r="J488" s="123">
        <v>40299</v>
      </c>
    </row>
    <row r="489" spans="1:10" ht="12" customHeight="1">
      <c r="A489" s="122">
        <v>461</v>
      </c>
      <c r="B489" s="401" t="s">
        <v>1002</v>
      </c>
      <c r="C489" s="238"/>
      <c r="D489" s="54">
        <v>2</v>
      </c>
      <c r="E489" s="186">
        <v>2</v>
      </c>
      <c r="F489" s="44">
        <v>88</v>
      </c>
      <c r="G489" s="186">
        <v>5</v>
      </c>
      <c r="H489" s="64" t="s">
        <v>1470</v>
      </c>
      <c r="I489" s="33"/>
      <c r="J489" s="123">
        <v>40299</v>
      </c>
    </row>
    <row r="490" spans="1:10" ht="12" customHeight="1">
      <c r="A490" s="122">
        <v>462</v>
      </c>
      <c r="B490" s="401" t="s">
        <v>1004</v>
      </c>
      <c r="C490" s="238"/>
      <c r="D490" s="54">
        <v>27</v>
      </c>
      <c r="E490" s="186">
        <v>27</v>
      </c>
      <c r="F490" s="44">
        <v>1300.1</v>
      </c>
      <c r="G490" s="186">
        <v>64</v>
      </c>
      <c r="H490" s="64" t="s">
        <v>1471</v>
      </c>
      <c r="I490" s="33"/>
      <c r="J490" s="123">
        <v>40299</v>
      </c>
    </row>
    <row r="491" spans="1:10" ht="12" customHeight="1">
      <c r="A491" s="122">
        <v>463</v>
      </c>
      <c r="B491" s="401" t="s">
        <v>1006</v>
      </c>
      <c r="C491" s="238"/>
      <c r="D491" s="54">
        <v>27</v>
      </c>
      <c r="E491" s="186">
        <v>27</v>
      </c>
      <c r="F491" s="44">
        <v>1301.59</v>
      </c>
      <c r="G491" s="186">
        <v>62</v>
      </c>
      <c r="H491" s="64" t="s">
        <v>1472</v>
      </c>
      <c r="I491" s="33"/>
      <c r="J491" s="123">
        <v>40299</v>
      </c>
    </row>
    <row r="492" spans="1:10" ht="12" customHeight="1">
      <c r="A492" s="122">
        <v>464</v>
      </c>
      <c r="B492" s="401" t="s">
        <v>1008</v>
      </c>
      <c r="C492" s="238"/>
      <c r="D492" s="54">
        <v>27</v>
      </c>
      <c r="E492" s="186">
        <v>27</v>
      </c>
      <c r="F492" s="44">
        <v>1289.23</v>
      </c>
      <c r="G492" s="186">
        <v>76</v>
      </c>
      <c r="H492" s="64" t="s">
        <v>1473</v>
      </c>
      <c r="I492" s="33"/>
      <c r="J492" s="123">
        <v>40299</v>
      </c>
    </row>
    <row r="493" spans="1:10" ht="12" customHeight="1">
      <c r="A493" s="122">
        <v>465</v>
      </c>
      <c r="B493" s="401" t="s">
        <v>1011</v>
      </c>
      <c r="C493" s="238"/>
      <c r="D493" s="54">
        <v>26</v>
      </c>
      <c r="E493" s="186">
        <v>26</v>
      </c>
      <c r="F493" s="44">
        <v>1253.97</v>
      </c>
      <c r="G493" s="186">
        <v>57</v>
      </c>
      <c r="H493" s="64" t="s">
        <v>1474</v>
      </c>
      <c r="I493" s="33"/>
      <c r="J493" s="123">
        <v>40299</v>
      </c>
    </row>
    <row r="494" spans="1:10" ht="12" customHeight="1">
      <c r="A494" s="122">
        <v>466</v>
      </c>
      <c r="B494" s="401" t="s">
        <v>1013</v>
      </c>
      <c r="C494" s="238"/>
      <c r="D494" s="54">
        <v>27</v>
      </c>
      <c r="E494" s="186">
        <v>27</v>
      </c>
      <c r="F494" s="44">
        <v>1313.3</v>
      </c>
      <c r="G494" s="186">
        <v>80</v>
      </c>
      <c r="H494" s="64" t="s">
        <v>1475</v>
      </c>
      <c r="I494" s="33"/>
      <c r="J494" s="123">
        <v>40299</v>
      </c>
    </row>
    <row r="495" spans="1:10" ht="12" customHeight="1">
      <c r="A495" s="122">
        <v>467</v>
      </c>
      <c r="B495" s="401" t="s">
        <v>1015</v>
      </c>
      <c r="C495" s="238"/>
      <c r="D495" s="54">
        <v>27</v>
      </c>
      <c r="E495" s="186">
        <v>27</v>
      </c>
      <c r="F495" s="44">
        <v>1302.49</v>
      </c>
      <c r="G495" s="186">
        <v>62</v>
      </c>
      <c r="H495" s="64" t="s">
        <v>1476</v>
      </c>
      <c r="I495" s="33"/>
      <c r="J495" s="123">
        <v>40299</v>
      </c>
    </row>
    <row r="496" spans="1:10" ht="12" customHeight="1">
      <c r="A496" s="122">
        <v>468</v>
      </c>
      <c r="B496" s="401" t="s">
        <v>1017</v>
      </c>
      <c r="C496" s="238"/>
      <c r="D496" s="54">
        <v>27</v>
      </c>
      <c r="E496" s="186">
        <v>27</v>
      </c>
      <c r="F496" s="44">
        <v>1280.86</v>
      </c>
      <c r="G496" s="186">
        <v>88</v>
      </c>
      <c r="H496" s="64" t="s">
        <v>1477</v>
      </c>
      <c r="I496" s="33"/>
      <c r="J496" s="123">
        <v>40299</v>
      </c>
    </row>
    <row r="497" spans="1:10" ht="12" customHeight="1">
      <c r="A497" s="122">
        <v>469</v>
      </c>
      <c r="B497" s="401" t="s">
        <v>1019</v>
      </c>
      <c r="C497" s="238"/>
      <c r="D497" s="54">
        <v>27</v>
      </c>
      <c r="E497" s="186">
        <v>27</v>
      </c>
      <c r="F497" s="44">
        <v>1306.54</v>
      </c>
      <c r="G497" s="186">
        <v>74</v>
      </c>
      <c r="H497" s="64" t="s">
        <v>1478</v>
      </c>
      <c r="I497" s="33"/>
      <c r="J497" s="123">
        <v>40299</v>
      </c>
    </row>
    <row r="498" spans="1:10" ht="12" customHeight="1">
      <c r="A498" s="122">
        <v>470</v>
      </c>
      <c r="B498" s="401" t="s">
        <v>1021</v>
      </c>
      <c r="C498" s="238"/>
      <c r="D498" s="54">
        <v>12</v>
      </c>
      <c r="E498" s="186">
        <v>12</v>
      </c>
      <c r="F498" s="44">
        <v>542.6</v>
      </c>
      <c r="G498" s="186">
        <v>29</v>
      </c>
      <c r="H498" s="64" t="s">
        <v>1479</v>
      </c>
      <c r="I498" s="33"/>
      <c r="J498" s="123">
        <v>40299</v>
      </c>
    </row>
    <row r="499" spans="1:10" ht="12" customHeight="1">
      <c r="A499" s="122">
        <v>471</v>
      </c>
      <c r="B499" s="401" t="s">
        <v>1023</v>
      </c>
      <c r="C499" s="238"/>
      <c r="D499" s="54">
        <v>8</v>
      </c>
      <c r="E499" s="186">
        <v>8</v>
      </c>
      <c r="F499" s="44">
        <v>215.5</v>
      </c>
      <c r="G499" s="186">
        <v>17</v>
      </c>
      <c r="H499" s="64" t="s">
        <v>1480</v>
      </c>
      <c r="I499" s="33"/>
      <c r="J499" s="123">
        <v>40299</v>
      </c>
    </row>
    <row r="500" spans="1:10" ht="21.75" customHeight="1">
      <c r="A500" s="122">
        <v>472</v>
      </c>
      <c r="B500" s="401" t="s">
        <v>1025</v>
      </c>
      <c r="C500" s="238"/>
      <c r="D500" s="54">
        <v>12</v>
      </c>
      <c r="E500" s="186">
        <v>12</v>
      </c>
      <c r="F500" s="8">
        <v>544.5</v>
      </c>
      <c r="G500" s="186">
        <v>34</v>
      </c>
      <c r="H500" s="64" t="s">
        <v>1481</v>
      </c>
      <c r="I500" s="33"/>
      <c r="J500" s="123">
        <v>40299</v>
      </c>
    </row>
    <row r="501" spans="1:10" ht="25.5" customHeight="1">
      <c r="A501" s="122">
        <v>473</v>
      </c>
      <c r="B501" s="401" t="s">
        <v>1027</v>
      </c>
      <c r="C501" s="238"/>
      <c r="D501" s="52">
        <v>10</v>
      </c>
      <c r="E501" s="186">
        <v>10</v>
      </c>
      <c r="F501" s="60">
        <v>254.7</v>
      </c>
      <c r="G501" s="186">
        <v>19</v>
      </c>
      <c r="H501" s="64" t="s">
        <v>1484</v>
      </c>
      <c r="I501" s="33"/>
      <c r="J501" s="123">
        <v>40299</v>
      </c>
    </row>
    <row r="502" spans="1:10" ht="24" customHeight="1">
      <c r="A502" s="122">
        <v>474</v>
      </c>
      <c r="B502" s="402" t="s">
        <v>1029</v>
      </c>
      <c r="C502" s="244"/>
      <c r="D502" s="16">
        <v>4</v>
      </c>
      <c r="E502" s="186">
        <v>4</v>
      </c>
      <c r="F502" s="44">
        <v>133.9</v>
      </c>
      <c r="G502" s="186">
        <v>7</v>
      </c>
      <c r="H502" s="64" t="s">
        <v>1482</v>
      </c>
      <c r="I502" s="33"/>
      <c r="J502" s="123">
        <v>40299</v>
      </c>
    </row>
    <row r="503" spans="1:10" ht="25.5" customHeight="1">
      <c r="A503" s="122">
        <v>475</v>
      </c>
      <c r="B503" s="403" t="s">
        <v>1030</v>
      </c>
      <c r="C503" s="367"/>
      <c r="D503" s="16">
        <v>3</v>
      </c>
      <c r="E503" s="186">
        <v>3</v>
      </c>
      <c r="F503" s="42">
        <v>116.7</v>
      </c>
      <c r="G503" s="186">
        <v>3</v>
      </c>
      <c r="H503" s="64" t="s">
        <v>1483</v>
      </c>
      <c r="I503" s="33"/>
      <c r="J503" s="123">
        <v>40299</v>
      </c>
    </row>
    <row r="504" spans="1:10" ht="13.5" customHeight="1">
      <c r="A504" s="122"/>
      <c r="B504" s="404" t="s">
        <v>1269</v>
      </c>
      <c r="C504" s="367"/>
      <c r="D504" s="188">
        <f>SUM(D461:D503)</f>
        <v>425</v>
      </c>
      <c r="E504" s="188">
        <f>SUM(E461:E503)</f>
        <v>426</v>
      </c>
      <c r="F504" s="37">
        <f>SUM(F461:F503)</f>
        <v>20148.86</v>
      </c>
      <c r="G504" s="37">
        <f>SUM(G461:G503)</f>
        <v>1133</v>
      </c>
      <c r="H504" s="33"/>
      <c r="I504" s="33"/>
      <c r="J504" s="123"/>
    </row>
    <row r="505" spans="1:10" ht="13.5" customHeight="1">
      <c r="A505" s="122"/>
      <c r="B505" s="79" t="s">
        <v>1034</v>
      </c>
      <c r="C505" s="79"/>
      <c r="D505" s="79"/>
      <c r="E505" s="79"/>
      <c r="F505" s="79"/>
      <c r="G505" s="79"/>
      <c r="H505" s="79"/>
      <c r="I505" s="79"/>
      <c r="J505" s="405"/>
    </row>
    <row r="506" spans="1:10" ht="12" customHeight="1">
      <c r="A506" s="122">
        <v>476</v>
      </c>
      <c r="B506" s="403" t="s">
        <v>1035</v>
      </c>
      <c r="C506" s="367"/>
      <c r="D506" s="16">
        <v>8</v>
      </c>
      <c r="E506" s="186">
        <v>8</v>
      </c>
      <c r="F506" s="203">
        <v>298.1</v>
      </c>
      <c r="G506" s="186">
        <v>12</v>
      </c>
      <c r="H506" s="64" t="s">
        <v>1672</v>
      </c>
      <c r="I506" s="33"/>
      <c r="J506" s="123">
        <v>40299</v>
      </c>
    </row>
    <row r="507" spans="1:10" ht="12" customHeight="1">
      <c r="A507" s="122">
        <v>477</v>
      </c>
      <c r="B507" s="403" t="s">
        <v>1037</v>
      </c>
      <c r="C507" s="367"/>
      <c r="D507" s="16">
        <v>8</v>
      </c>
      <c r="E507" s="186">
        <v>8</v>
      </c>
      <c r="F507" s="203">
        <v>314</v>
      </c>
      <c r="G507" s="186">
        <v>12</v>
      </c>
      <c r="H507" s="64" t="s">
        <v>1673</v>
      </c>
      <c r="I507" s="33"/>
      <c r="J507" s="123">
        <v>40299</v>
      </c>
    </row>
    <row r="508" spans="1:10" ht="12" customHeight="1">
      <c r="A508" s="122">
        <v>478</v>
      </c>
      <c r="B508" s="403" t="s">
        <v>1039</v>
      </c>
      <c r="C508" s="367"/>
      <c r="D508" s="16">
        <v>8</v>
      </c>
      <c r="E508" s="186">
        <v>8</v>
      </c>
      <c r="F508" s="203">
        <v>310.1</v>
      </c>
      <c r="G508" s="186">
        <v>14</v>
      </c>
      <c r="H508" s="64" t="s">
        <v>1674</v>
      </c>
      <c r="I508" s="33"/>
      <c r="J508" s="123">
        <v>40299</v>
      </c>
    </row>
    <row r="509" spans="1:10" ht="12" customHeight="1">
      <c r="A509" s="122">
        <v>479</v>
      </c>
      <c r="B509" s="403" t="s">
        <v>1041</v>
      </c>
      <c r="C509" s="367"/>
      <c r="D509" s="16">
        <v>2</v>
      </c>
      <c r="E509" s="186">
        <v>2</v>
      </c>
      <c r="F509" s="203">
        <v>64.3</v>
      </c>
      <c r="G509" s="186">
        <v>1</v>
      </c>
      <c r="H509" s="64" t="s">
        <v>1675</v>
      </c>
      <c r="I509" s="33"/>
      <c r="J509" s="123">
        <v>40299</v>
      </c>
    </row>
    <row r="510" spans="1:10" ht="12" customHeight="1">
      <c r="A510" s="122">
        <v>480</v>
      </c>
      <c r="B510" s="403" t="s">
        <v>1043</v>
      </c>
      <c r="C510" s="367"/>
      <c r="D510" s="16">
        <v>2</v>
      </c>
      <c r="E510" s="186">
        <v>2</v>
      </c>
      <c r="F510" s="203">
        <v>87.4</v>
      </c>
      <c r="G510" s="186">
        <v>3</v>
      </c>
      <c r="H510" s="64" t="s">
        <v>1676</v>
      </c>
      <c r="I510" s="33"/>
      <c r="J510" s="123">
        <v>40299</v>
      </c>
    </row>
    <row r="511" spans="1:10" ht="12" customHeight="1">
      <c r="A511" s="122">
        <v>481</v>
      </c>
      <c r="B511" s="403" t="s">
        <v>1045</v>
      </c>
      <c r="C511" s="367"/>
      <c r="D511" s="16">
        <v>6</v>
      </c>
      <c r="E511" s="186">
        <v>6</v>
      </c>
      <c r="F511" s="203">
        <v>278.5</v>
      </c>
      <c r="G511" s="186">
        <v>29</v>
      </c>
      <c r="H511" s="64" t="s">
        <v>1692</v>
      </c>
      <c r="I511" s="33"/>
      <c r="J511" s="123">
        <v>41067</v>
      </c>
    </row>
    <row r="512" spans="1:10" ht="12" customHeight="1">
      <c r="A512" s="122">
        <v>482</v>
      </c>
      <c r="B512" s="403" t="s">
        <v>1047</v>
      </c>
      <c r="C512" s="367"/>
      <c r="D512" s="16">
        <v>6</v>
      </c>
      <c r="E512" s="186">
        <v>6</v>
      </c>
      <c r="F512" s="203">
        <v>279.4</v>
      </c>
      <c r="G512" s="186">
        <v>17</v>
      </c>
      <c r="H512" s="64" t="s">
        <v>1694</v>
      </c>
      <c r="I512" s="33"/>
      <c r="J512" s="123">
        <v>41067</v>
      </c>
    </row>
    <row r="513" spans="1:10" ht="12" customHeight="1">
      <c r="A513" s="122">
        <v>483</v>
      </c>
      <c r="B513" s="403" t="s">
        <v>1049</v>
      </c>
      <c r="C513" s="367"/>
      <c r="D513" s="16">
        <v>3</v>
      </c>
      <c r="E513" s="186">
        <v>3</v>
      </c>
      <c r="F513" s="203">
        <v>95.4</v>
      </c>
      <c r="G513" s="186">
        <v>5</v>
      </c>
      <c r="H513" s="64" t="s">
        <v>1677</v>
      </c>
      <c r="I513" s="33"/>
      <c r="J513" s="123">
        <v>40299</v>
      </c>
    </row>
    <row r="514" spans="1:10" ht="12" customHeight="1">
      <c r="A514" s="122">
        <v>484</v>
      </c>
      <c r="B514" s="403" t="s">
        <v>1051</v>
      </c>
      <c r="C514" s="367"/>
      <c r="D514" s="16">
        <v>4</v>
      </c>
      <c r="E514" s="186">
        <v>4</v>
      </c>
      <c r="F514" s="203">
        <v>157.3</v>
      </c>
      <c r="G514" s="186">
        <v>9</v>
      </c>
      <c r="H514" s="64" t="s">
        <v>1678</v>
      </c>
      <c r="I514" s="33"/>
      <c r="J514" s="123">
        <v>40299</v>
      </c>
    </row>
    <row r="515" spans="1:10" ht="12" customHeight="1">
      <c r="A515" s="122">
        <v>485</v>
      </c>
      <c r="B515" s="403" t="s">
        <v>1053</v>
      </c>
      <c r="C515" s="367"/>
      <c r="D515" s="16">
        <v>18</v>
      </c>
      <c r="E515" s="186">
        <v>18</v>
      </c>
      <c r="F515" s="203">
        <v>833.4</v>
      </c>
      <c r="G515" s="186">
        <v>51</v>
      </c>
      <c r="H515" s="64" t="s">
        <v>1688</v>
      </c>
      <c r="I515" s="33"/>
      <c r="J515" s="123">
        <v>40299</v>
      </c>
    </row>
    <row r="516" spans="1:10" ht="12" customHeight="1">
      <c r="A516" s="122">
        <v>486</v>
      </c>
      <c r="B516" s="403" t="s">
        <v>1055</v>
      </c>
      <c r="C516" s="367"/>
      <c r="D516" s="16">
        <v>18</v>
      </c>
      <c r="E516" s="186">
        <v>18</v>
      </c>
      <c r="F516" s="203">
        <v>832</v>
      </c>
      <c r="G516" s="186">
        <v>49</v>
      </c>
      <c r="H516" s="64" t="s">
        <v>1683</v>
      </c>
      <c r="I516" s="33"/>
      <c r="J516" s="123">
        <v>40299</v>
      </c>
    </row>
    <row r="517" spans="1:10" ht="12" customHeight="1">
      <c r="A517" s="122">
        <v>487</v>
      </c>
      <c r="B517" s="403" t="s">
        <v>1057</v>
      </c>
      <c r="C517" s="367"/>
      <c r="D517" s="16">
        <v>24</v>
      </c>
      <c r="E517" s="186">
        <v>24</v>
      </c>
      <c r="F517" s="203">
        <v>1293.8</v>
      </c>
      <c r="G517" s="186">
        <v>75</v>
      </c>
      <c r="H517" s="64" t="s">
        <v>1689</v>
      </c>
      <c r="I517" s="33"/>
      <c r="J517" s="123">
        <v>40299</v>
      </c>
    </row>
    <row r="518" spans="1:10" ht="12" customHeight="1">
      <c r="A518" s="122">
        <v>488</v>
      </c>
      <c r="B518" s="403" t="s">
        <v>1059</v>
      </c>
      <c r="C518" s="367"/>
      <c r="D518" s="16">
        <v>24</v>
      </c>
      <c r="E518" s="185">
        <v>24</v>
      </c>
      <c r="F518" s="203">
        <v>1295.6</v>
      </c>
      <c r="G518" s="186">
        <v>79</v>
      </c>
      <c r="H518" s="64" t="s">
        <v>1690</v>
      </c>
      <c r="I518" s="33"/>
      <c r="J518" s="123">
        <v>40299</v>
      </c>
    </row>
    <row r="519" spans="1:10" ht="12" customHeight="1">
      <c r="A519" s="122">
        <v>489</v>
      </c>
      <c r="B519" s="403" t="s">
        <v>1061</v>
      </c>
      <c r="C519" s="367"/>
      <c r="D519" s="16">
        <v>36</v>
      </c>
      <c r="E519" s="185">
        <v>36</v>
      </c>
      <c r="F519" s="203">
        <v>1338.1</v>
      </c>
      <c r="G519" s="186">
        <v>65</v>
      </c>
      <c r="H519" s="64" t="s">
        <v>1691</v>
      </c>
      <c r="I519" s="33"/>
      <c r="J519" s="123">
        <v>40299</v>
      </c>
    </row>
    <row r="520" spans="1:10" ht="12" customHeight="1">
      <c r="A520" s="122">
        <v>490</v>
      </c>
      <c r="B520" s="403" t="s">
        <v>1063</v>
      </c>
      <c r="C520" s="367"/>
      <c r="D520" s="16">
        <v>3</v>
      </c>
      <c r="E520" s="185">
        <v>3</v>
      </c>
      <c r="F520" s="203">
        <v>135.9</v>
      </c>
      <c r="G520" s="186">
        <v>10</v>
      </c>
      <c r="H520" s="64" t="s">
        <v>1679</v>
      </c>
      <c r="I520" s="33"/>
      <c r="J520" s="123">
        <v>40299</v>
      </c>
    </row>
    <row r="521" spans="1:10" ht="12" customHeight="1">
      <c r="A521" s="122">
        <v>491</v>
      </c>
      <c r="B521" s="403" t="s">
        <v>1064</v>
      </c>
      <c r="C521" s="367"/>
      <c r="D521" s="16">
        <v>3</v>
      </c>
      <c r="E521" s="215">
        <v>3</v>
      </c>
      <c r="F521" s="203">
        <v>100.4</v>
      </c>
      <c r="G521" s="186">
        <v>12</v>
      </c>
      <c r="H521" s="64" t="s">
        <v>1680</v>
      </c>
      <c r="I521" s="33"/>
      <c r="J521" s="123">
        <v>40299</v>
      </c>
    </row>
    <row r="522" spans="1:10" ht="12" customHeight="1">
      <c r="A522" s="122">
        <v>492</v>
      </c>
      <c r="B522" s="403" t="s">
        <v>1066</v>
      </c>
      <c r="C522" s="367"/>
      <c r="D522" s="16">
        <v>4</v>
      </c>
      <c r="E522" s="215">
        <v>4</v>
      </c>
      <c r="F522" s="203">
        <v>101.3</v>
      </c>
      <c r="G522" s="186">
        <v>3</v>
      </c>
      <c r="H522" s="64" t="s">
        <v>1681</v>
      </c>
      <c r="I522" s="33"/>
      <c r="J522" s="123">
        <v>40299</v>
      </c>
    </row>
    <row r="523" spans="1:10" ht="12" customHeight="1">
      <c r="A523" s="122">
        <v>493</v>
      </c>
      <c r="B523" s="403" t="s">
        <v>1068</v>
      </c>
      <c r="C523" s="367"/>
      <c r="D523" s="16">
        <v>3</v>
      </c>
      <c r="E523" s="216">
        <v>3</v>
      </c>
      <c r="F523" s="203">
        <v>102.9</v>
      </c>
      <c r="G523" s="186">
        <v>8</v>
      </c>
      <c r="H523" s="64" t="s">
        <v>1682</v>
      </c>
      <c r="I523" s="33"/>
      <c r="J523" s="123">
        <v>40299</v>
      </c>
    </row>
    <row r="524" spans="1:10" ht="12" customHeight="1">
      <c r="A524" s="122">
        <v>494</v>
      </c>
      <c r="B524" s="403" t="s">
        <v>1070</v>
      </c>
      <c r="C524" s="367"/>
      <c r="D524" s="16">
        <v>6</v>
      </c>
      <c r="E524" s="216">
        <v>6</v>
      </c>
      <c r="F524" s="203">
        <v>278.1</v>
      </c>
      <c r="G524" s="186">
        <v>23</v>
      </c>
      <c r="H524" s="64" t="s">
        <v>1684</v>
      </c>
      <c r="I524" s="33"/>
      <c r="J524" s="123">
        <v>40299</v>
      </c>
    </row>
    <row r="525" spans="1:10" ht="12" customHeight="1">
      <c r="A525" s="122">
        <v>495</v>
      </c>
      <c r="B525" s="403" t="s">
        <v>1072</v>
      </c>
      <c r="C525" s="367"/>
      <c r="D525" s="16">
        <v>6</v>
      </c>
      <c r="E525" s="216">
        <v>6</v>
      </c>
      <c r="F525" s="203">
        <v>279.2</v>
      </c>
      <c r="G525" s="186">
        <v>16</v>
      </c>
      <c r="H525" s="64" t="s">
        <v>1685</v>
      </c>
      <c r="I525" s="33"/>
      <c r="J525" s="123">
        <v>40299</v>
      </c>
    </row>
    <row r="526" spans="1:10" ht="12" customHeight="1">
      <c r="A526" s="122">
        <v>496</v>
      </c>
      <c r="B526" s="403" t="s">
        <v>1074</v>
      </c>
      <c r="C526" s="209"/>
      <c r="D526" s="16">
        <v>2</v>
      </c>
      <c r="E526" s="216">
        <v>2</v>
      </c>
      <c r="F526" s="204">
        <v>183.5</v>
      </c>
      <c r="G526" s="186">
        <v>5</v>
      </c>
      <c r="H526" s="64" t="s">
        <v>1686</v>
      </c>
      <c r="I526" s="33"/>
      <c r="J526" s="123">
        <v>40299</v>
      </c>
    </row>
    <row r="527" spans="1:10" ht="12" customHeight="1">
      <c r="A527" s="122">
        <v>497</v>
      </c>
      <c r="B527" s="403" t="s">
        <v>1076</v>
      </c>
      <c r="C527" s="209"/>
      <c r="D527" s="16">
        <v>2</v>
      </c>
      <c r="E527" s="216">
        <v>2</v>
      </c>
      <c r="F527" s="205">
        <v>164.2</v>
      </c>
      <c r="G527" s="186">
        <v>9</v>
      </c>
      <c r="H527" s="64" t="s">
        <v>1687</v>
      </c>
      <c r="I527" s="33"/>
      <c r="J527" s="123">
        <v>40299</v>
      </c>
    </row>
    <row r="528" spans="1:10" ht="12" customHeight="1">
      <c r="A528" s="122">
        <v>498</v>
      </c>
      <c r="B528" s="403" t="s">
        <v>1078</v>
      </c>
      <c r="C528" s="209"/>
      <c r="D528" s="16">
        <v>8</v>
      </c>
      <c r="E528" s="216">
        <v>8</v>
      </c>
      <c r="F528" s="47">
        <v>179</v>
      </c>
      <c r="G528" s="186">
        <v>16</v>
      </c>
      <c r="H528" s="64" t="s">
        <v>1693</v>
      </c>
      <c r="I528" s="33"/>
      <c r="J528" s="123">
        <v>40299</v>
      </c>
    </row>
    <row r="529" spans="1:10" ht="12" customHeight="1">
      <c r="A529" s="122">
        <v>499</v>
      </c>
      <c r="B529" s="403" t="s">
        <v>1080</v>
      </c>
      <c r="C529" s="209"/>
      <c r="D529" s="16">
        <v>4</v>
      </c>
      <c r="E529" s="216">
        <v>4</v>
      </c>
      <c r="F529" s="47">
        <v>115.7</v>
      </c>
      <c r="G529" s="186">
        <v>8</v>
      </c>
      <c r="H529" s="64" t="s">
        <v>1689</v>
      </c>
      <c r="I529" s="33"/>
      <c r="J529" s="123">
        <v>40299</v>
      </c>
    </row>
    <row r="530" spans="1:10" ht="12" customHeight="1">
      <c r="A530" s="122">
        <v>500</v>
      </c>
      <c r="B530" s="403" t="s">
        <v>1082</v>
      </c>
      <c r="C530" s="209"/>
      <c r="D530" s="16">
        <v>18</v>
      </c>
      <c r="E530" s="216">
        <v>19</v>
      </c>
      <c r="F530" s="47">
        <v>835.1</v>
      </c>
      <c r="G530" s="186">
        <v>50</v>
      </c>
      <c r="H530" s="64" t="s">
        <v>1698</v>
      </c>
      <c r="I530" s="33"/>
      <c r="J530" s="123">
        <v>40299</v>
      </c>
    </row>
    <row r="531" spans="1:10" ht="12" customHeight="1">
      <c r="A531" s="122">
        <v>501</v>
      </c>
      <c r="B531" s="403" t="s">
        <v>1084</v>
      </c>
      <c r="C531" s="209"/>
      <c r="D531" s="16">
        <v>18</v>
      </c>
      <c r="E531" s="186">
        <v>18</v>
      </c>
      <c r="F531" s="47">
        <v>837.9</v>
      </c>
      <c r="G531" s="186">
        <v>40</v>
      </c>
      <c r="H531" s="64" t="s">
        <v>1699</v>
      </c>
      <c r="I531" s="33"/>
      <c r="J531" s="123">
        <v>40299</v>
      </c>
    </row>
    <row r="532" spans="1:10" ht="12" customHeight="1">
      <c r="A532" s="122">
        <v>502</v>
      </c>
      <c r="B532" s="403" t="s">
        <v>1086</v>
      </c>
      <c r="C532" s="209"/>
      <c r="D532" s="16">
        <v>12</v>
      </c>
      <c r="E532" s="186">
        <v>13</v>
      </c>
      <c r="F532" s="47">
        <v>471.5</v>
      </c>
      <c r="G532" s="186">
        <v>19</v>
      </c>
      <c r="H532" s="64" t="s">
        <v>1695</v>
      </c>
      <c r="I532" s="33"/>
      <c r="J532" s="123">
        <v>40299</v>
      </c>
    </row>
    <row r="533" spans="1:10" ht="12" customHeight="1">
      <c r="A533" s="122">
        <v>503</v>
      </c>
      <c r="B533" s="403" t="s">
        <v>1088</v>
      </c>
      <c r="C533" s="209"/>
      <c r="D533" s="16">
        <v>18</v>
      </c>
      <c r="E533" s="186">
        <v>18</v>
      </c>
      <c r="F533" s="47">
        <v>839.5</v>
      </c>
      <c r="G533" s="186">
        <v>52</v>
      </c>
      <c r="H533" s="64" t="s">
        <v>1696</v>
      </c>
      <c r="I533" s="33"/>
      <c r="J533" s="123">
        <v>40299</v>
      </c>
    </row>
    <row r="534" spans="1:10" ht="12" customHeight="1">
      <c r="A534" s="122">
        <v>504</v>
      </c>
      <c r="B534" s="403" t="s">
        <v>1090</v>
      </c>
      <c r="C534" s="209"/>
      <c r="D534" s="16">
        <v>18</v>
      </c>
      <c r="E534" s="186">
        <v>18</v>
      </c>
      <c r="F534" s="47">
        <v>836.6</v>
      </c>
      <c r="G534" s="186">
        <v>47</v>
      </c>
      <c r="H534" s="64" t="s">
        <v>1697</v>
      </c>
      <c r="I534" s="33"/>
      <c r="J534" s="123">
        <v>40299</v>
      </c>
    </row>
    <row r="535" spans="1:10" ht="12" customHeight="1">
      <c r="A535" s="122">
        <v>505</v>
      </c>
      <c r="B535" s="403" t="s">
        <v>1092</v>
      </c>
      <c r="C535" s="209"/>
      <c r="D535" s="16">
        <v>18</v>
      </c>
      <c r="E535" s="186">
        <v>18</v>
      </c>
      <c r="F535" s="47">
        <v>852.3</v>
      </c>
      <c r="G535" s="186">
        <v>45</v>
      </c>
      <c r="H535" s="64" t="s">
        <v>1700</v>
      </c>
      <c r="I535" s="33"/>
      <c r="J535" s="123">
        <v>40299</v>
      </c>
    </row>
    <row r="536" spans="1:10" ht="12" customHeight="1">
      <c r="A536" s="122">
        <v>506</v>
      </c>
      <c r="B536" s="403" t="s">
        <v>1094</v>
      </c>
      <c r="C536" s="209"/>
      <c r="D536" s="16">
        <v>18</v>
      </c>
      <c r="E536" s="186">
        <v>18</v>
      </c>
      <c r="F536" s="47">
        <v>870.4</v>
      </c>
      <c r="G536" s="186">
        <v>40</v>
      </c>
      <c r="H536" s="64" t="s">
        <v>1701</v>
      </c>
      <c r="I536" s="33"/>
      <c r="J536" s="123">
        <v>40299</v>
      </c>
    </row>
    <row r="537" spans="1:10" ht="12" customHeight="1">
      <c r="A537" s="122">
        <v>507</v>
      </c>
      <c r="B537" s="403" t="s">
        <v>1096</v>
      </c>
      <c r="C537" s="209"/>
      <c r="D537" s="16">
        <v>18</v>
      </c>
      <c r="E537" s="186">
        <v>18</v>
      </c>
      <c r="F537" s="47">
        <v>864.7</v>
      </c>
      <c r="G537" s="186">
        <v>53</v>
      </c>
      <c r="H537" s="64" t="s">
        <v>1702</v>
      </c>
      <c r="I537" s="33"/>
      <c r="J537" s="123">
        <v>40299</v>
      </c>
    </row>
    <row r="538" spans="1:10" ht="12" customHeight="1">
      <c r="A538" s="122">
        <v>508</v>
      </c>
      <c r="B538" s="403" t="s">
        <v>1097</v>
      </c>
      <c r="C538" s="209"/>
      <c r="D538" s="16">
        <v>18</v>
      </c>
      <c r="E538" s="186">
        <v>18</v>
      </c>
      <c r="F538" s="47">
        <v>831.3</v>
      </c>
      <c r="G538" s="186">
        <v>46</v>
      </c>
      <c r="H538" s="64" t="s">
        <v>1703</v>
      </c>
      <c r="I538" s="33"/>
      <c r="J538" s="123">
        <v>40299</v>
      </c>
    </row>
    <row r="539" spans="1:10" ht="12" customHeight="1">
      <c r="A539" s="122">
        <v>509</v>
      </c>
      <c r="B539" s="403" t="s">
        <v>1099</v>
      </c>
      <c r="C539" s="209"/>
      <c r="D539" s="16">
        <v>18</v>
      </c>
      <c r="E539" s="186">
        <v>19</v>
      </c>
      <c r="F539" s="47">
        <v>836.7</v>
      </c>
      <c r="G539" s="186">
        <v>38</v>
      </c>
      <c r="H539" s="64" t="s">
        <v>1704</v>
      </c>
      <c r="I539" s="33"/>
      <c r="J539" s="123">
        <v>40299</v>
      </c>
    </row>
    <row r="540" spans="1:10" ht="12" customHeight="1">
      <c r="A540" s="122">
        <v>510</v>
      </c>
      <c r="B540" s="403" t="s">
        <v>1100</v>
      </c>
      <c r="C540" s="209"/>
      <c r="D540" s="16">
        <v>18</v>
      </c>
      <c r="E540" s="186">
        <v>18</v>
      </c>
      <c r="F540" s="47">
        <v>836.5</v>
      </c>
      <c r="G540" s="186">
        <v>53</v>
      </c>
      <c r="H540" s="64" t="s">
        <v>1705</v>
      </c>
      <c r="I540" s="33"/>
      <c r="J540" s="123">
        <v>40299</v>
      </c>
    </row>
    <row r="541" spans="1:10" ht="26.25" customHeight="1">
      <c r="A541" s="122">
        <v>511</v>
      </c>
      <c r="B541" s="403" t="s">
        <v>1102</v>
      </c>
      <c r="C541" s="209"/>
      <c r="D541" s="16">
        <v>32</v>
      </c>
      <c r="E541" s="186">
        <v>32</v>
      </c>
      <c r="F541" s="47">
        <v>1290.6</v>
      </c>
      <c r="G541" s="186">
        <v>63</v>
      </c>
      <c r="H541" s="33"/>
      <c r="I541" s="33" t="s">
        <v>1708</v>
      </c>
      <c r="J541" s="123">
        <v>40299</v>
      </c>
    </row>
    <row r="542" spans="1:10" ht="24.75" customHeight="1">
      <c r="A542" s="122">
        <v>512</v>
      </c>
      <c r="B542" s="403" t="s">
        <v>1104</v>
      </c>
      <c r="C542" s="209"/>
      <c r="D542" s="16">
        <v>60</v>
      </c>
      <c r="E542" s="186">
        <v>60</v>
      </c>
      <c r="F542" s="47">
        <v>2465.9</v>
      </c>
      <c r="G542" s="186">
        <v>131</v>
      </c>
      <c r="H542" s="33"/>
      <c r="I542" s="33" t="s">
        <v>1708</v>
      </c>
      <c r="J542" s="123">
        <v>40299</v>
      </c>
    </row>
    <row r="543" spans="1:10" ht="24.75" customHeight="1">
      <c r="A543" s="122">
        <v>513</v>
      </c>
      <c r="B543" s="403" t="s">
        <v>1108</v>
      </c>
      <c r="C543" s="209"/>
      <c r="D543" s="16">
        <v>75</v>
      </c>
      <c r="E543" s="186">
        <v>75</v>
      </c>
      <c r="F543" s="47">
        <v>3462.5</v>
      </c>
      <c r="G543" s="186">
        <v>182</v>
      </c>
      <c r="H543" s="33"/>
      <c r="I543" s="33" t="s">
        <v>1708</v>
      </c>
      <c r="J543" s="123">
        <v>40299</v>
      </c>
    </row>
    <row r="544" spans="1:10" ht="23.25" customHeight="1">
      <c r="A544" s="122">
        <v>514</v>
      </c>
      <c r="B544" s="403" t="s">
        <v>1111</v>
      </c>
      <c r="C544" s="209"/>
      <c r="D544" s="16">
        <v>75</v>
      </c>
      <c r="E544" s="186">
        <v>75</v>
      </c>
      <c r="F544" s="47">
        <v>3484.6</v>
      </c>
      <c r="G544" s="186">
        <v>156</v>
      </c>
      <c r="H544" s="33"/>
      <c r="I544" s="33" t="s">
        <v>1708</v>
      </c>
      <c r="J544" s="123">
        <v>40299</v>
      </c>
    </row>
    <row r="545" spans="1:10" ht="25.5" customHeight="1">
      <c r="A545" s="122">
        <v>515</v>
      </c>
      <c r="B545" s="403" t="s">
        <v>1114</v>
      </c>
      <c r="C545" s="209"/>
      <c r="D545" s="16">
        <v>75</v>
      </c>
      <c r="E545" s="186">
        <v>76</v>
      </c>
      <c r="F545" s="47">
        <v>3539.9</v>
      </c>
      <c r="G545" s="186">
        <v>162</v>
      </c>
      <c r="H545" s="33"/>
      <c r="I545" s="33" t="s">
        <v>1708</v>
      </c>
      <c r="J545" s="123">
        <v>40299</v>
      </c>
    </row>
    <row r="546" spans="1:10" ht="24" customHeight="1">
      <c r="A546" s="122">
        <v>516</v>
      </c>
      <c r="B546" s="403" t="s">
        <v>1118</v>
      </c>
      <c r="C546" s="209"/>
      <c r="D546" s="16">
        <v>75</v>
      </c>
      <c r="E546" s="186">
        <v>75</v>
      </c>
      <c r="F546" s="47">
        <v>3562.3</v>
      </c>
      <c r="G546" s="186">
        <v>149</v>
      </c>
      <c r="H546" s="33"/>
      <c r="I546" s="33" t="s">
        <v>1708</v>
      </c>
      <c r="J546" s="123">
        <v>40299</v>
      </c>
    </row>
    <row r="547" spans="1:10" ht="28.5" customHeight="1">
      <c r="A547" s="122">
        <v>517</v>
      </c>
      <c r="B547" s="403" t="s">
        <v>1121</v>
      </c>
      <c r="C547" s="209"/>
      <c r="D547" s="16">
        <v>80</v>
      </c>
      <c r="E547" s="186">
        <v>80</v>
      </c>
      <c r="F547" s="47">
        <v>4000.7</v>
      </c>
      <c r="G547" s="186">
        <v>194</v>
      </c>
      <c r="H547" s="33"/>
      <c r="I547" s="33" t="s">
        <v>1708</v>
      </c>
      <c r="J547" s="123">
        <v>40299</v>
      </c>
    </row>
    <row r="548" spans="1:10" ht="12" customHeight="1">
      <c r="A548" s="122">
        <v>518</v>
      </c>
      <c r="B548" s="403" t="s">
        <v>1124</v>
      </c>
      <c r="C548" s="209"/>
      <c r="D548" s="16">
        <v>8</v>
      </c>
      <c r="E548" s="186">
        <v>8</v>
      </c>
      <c r="F548" s="47">
        <v>473.5</v>
      </c>
      <c r="G548" s="186">
        <v>16</v>
      </c>
      <c r="H548" s="64" t="s">
        <v>1706</v>
      </c>
      <c r="I548" s="33"/>
      <c r="J548" s="123">
        <v>40299</v>
      </c>
    </row>
    <row r="549" spans="1:10" ht="12" customHeight="1">
      <c r="A549" s="122">
        <v>519</v>
      </c>
      <c r="B549" s="403" t="s">
        <v>1126</v>
      </c>
      <c r="C549" s="209"/>
      <c r="D549" s="16">
        <v>12</v>
      </c>
      <c r="E549" s="186">
        <v>14</v>
      </c>
      <c r="F549" s="47">
        <v>809.4</v>
      </c>
      <c r="G549" s="186">
        <v>18</v>
      </c>
      <c r="H549" s="64" t="s">
        <v>1707</v>
      </c>
      <c r="I549" s="33"/>
      <c r="J549" s="123">
        <v>40299</v>
      </c>
    </row>
    <row r="550" spans="1:10" ht="24.75" customHeight="1">
      <c r="A550" s="122">
        <v>520</v>
      </c>
      <c r="B550" s="403" t="s">
        <v>1128</v>
      </c>
      <c r="C550" s="209"/>
      <c r="D550" s="16">
        <v>16</v>
      </c>
      <c r="E550" s="186">
        <v>16</v>
      </c>
      <c r="F550" s="205">
        <v>643.6</v>
      </c>
      <c r="G550" s="186">
        <v>29</v>
      </c>
      <c r="H550" s="33"/>
      <c r="I550" s="33" t="s">
        <v>1708</v>
      </c>
      <c r="J550" s="123">
        <v>40299</v>
      </c>
    </row>
    <row r="551" spans="1:10" ht="26.25" customHeight="1">
      <c r="A551" s="122">
        <v>521</v>
      </c>
      <c r="B551" s="403" t="s">
        <v>1130</v>
      </c>
      <c r="C551" s="367"/>
      <c r="D551" s="16">
        <v>32</v>
      </c>
      <c r="E551" s="186">
        <v>32</v>
      </c>
      <c r="F551" s="204">
        <v>1280.2</v>
      </c>
      <c r="G551" s="186">
        <v>68</v>
      </c>
      <c r="H551" s="33"/>
      <c r="I551" s="33" t="s">
        <v>1708</v>
      </c>
      <c r="J551" s="123">
        <v>40299</v>
      </c>
    </row>
    <row r="552" spans="1:10" ht="24.75" customHeight="1" thickBot="1">
      <c r="A552" s="220">
        <v>522</v>
      </c>
      <c r="B552" s="414" t="s">
        <v>1132</v>
      </c>
      <c r="C552" s="415"/>
      <c r="D552" s="214">
        <v>31</v>
      </c>
      <c r="E552" s="224">
        <v>31</v>
      </c>
      <c r="F552" s="225">
        <v>1239</v>
      </c>
      <c r="G552" s="224">
        <v>58</v>
      </c>
      <c r="H552" s="159"/>
      <c r="I552" s="159" t="s">
        <v>1708</v>
      </c>
      <c r="J552" s="223">
        <v>40299</v>
      </c>
    </row>
    <row r="553" spans="1:10" ht="17.25" customHeight="1" thickBot="1">
      <c r="A553" s="165"/>
      <c r="B553" s="438" t="s">
        <v>1269</v>
      </c>
      <c r="C553" s="439"/>
      <c r="D553" s="226">
        <f>SUM(D506:D552)</f>
        <v>971</v>
      </c>
      <c r="E553" s="226">
        <f>SUM(E506:E552)</f>
        <v>977</v>
      </c>
      <c r="F553" s="226">
        <f>SUM(F506:F552)</f>
        <v>44282.299999999996</v>
      </c>
      <c r="G553" s="227">
        <f>SUM(G506:G552)</f>
        <v>2240</v>
      </c>
      <c r="H553" s="169"/>
      <c r="I553" s="169"/>
      <c r="J553" s="228"/>
    </row>
    <row r="554" spans="1:10" ht="13.5" customHeight="1">
      <c r="A554" s="190"/>
      <c r="B554" s="79" t="s">
        <v>1137</v>
      </c>
      <c r="C554" s="79"/>
      <c r="D554" s="79"/>
      <c r="E554" s="79"/>
      <c r="F554" s="79"/>
      <c r="G554" s="79"/>
      <c r="H554" s="79"/>
      <c r="I554" s="79"/>
      <c r="J554" s="405"/>
    </row>
    <row r="555" spans="1:10" ht="12" customHeight="1">
      <c r="A555" s="122">
        <v>523</v>
      </c>
      <c r="B555" s="403" t="s">
        <v>1138</v>
      </c>
      <c r="C555" s="367"/>
      <c r="D555" s="16">
        <v>22</v>
      </c>
      <c r="E555" s="186">
        <v>23</v>
      </c>
      <c r="F555" s="43">
        <v>921.8</v>
      </c>
      <c r="G555" s="186">
        <v>60</v>
      </c>
      <c r="H555" s="64" t="s">
        <v>1709</v>
      </c>
      <c r="I555" s="33"/>
      <c r="J555" s="123">
        <v>40299</v>
      </c>
    </row>
    <row r="556" spans="1:10" ht="12" customHeight="1" thickBot="1">
      <c r="A556" s="220">
        <v>524</v>
      </c>
      <c r="B556" s="414" t="s">
        <v>1140</v>
      </c>
      <c r="C556" s="415"/>
      <c r="D556" s="214">
        <v>24</v>
      </c>
      <c r="E556" s="224">
        <v>24</v>
      </c>
      <c r="F556" s="43">
        <v>1143.5</v>
      </c>
      <c r="G556" s="224">
        <v>61</v>
      </c>
      <c r="H556" s="222" t="s">
        <v>1710</v>
      </c>
      <c r="I556" s="159"/>
      <c r="J556" s="223">
        <v>40299</v>
      </c>
    </row>
    <row r="557" spans="1:10" ht="14.25" customHeight="1" thickBot="1">
      <c r="A557" s="165"/>
      <c r="B557" s="416" t="s">
        <v>1269</v>
      </c>
      <c r="C557" s="420"/>
      <c r="D557" s="229">
        <f>SUM(D555:D556)</f>
        <v>46</v>
      </c>
      <c r="E557" s="229">
        <f>SUM(E555:E556)</f>
        <v>47</v>
      </c>
      <c r="F557" s="230">
        <f>SUM(F555:F556)</f>
        <v>2065.3</v>
      </c>
      <c r="G557" s="230">
        <f>SUM(G555:G556)</f>
        <v>121</v>
      </c>
      <c r="H557" s="169"/>
      <c r="I557" s="169"/>
      <c r="J557" s="231"/>
    </row>
    <row r="558" spans="1:10" ht="13.5" customHeight="1">
      <c r="A558" s="190"/>
      <c r="B558" s="442" t="s">
        <v>1142</v>
      </c>
      <c r="C558" s="443"/>
      <c r="D558" s="443"/>
      <c r="E558" s="443"/>
      <c r="F558" s="443"/>
      <c r="G558" s="443"/>
      <c r="H558" s="443"/>
      <c r="I558" s="443"/>
      <c r="J558" s="444"/>
    </row>
    <row r="559" spans="1:10" ht="13.5" customHeight="1">
      <c r="A559" s="122">
        <v>525</v>
      </c>
      <c r="B559" s="447" t="s">
        <v>1772</v>
      </c>
      <c r="C559" s="448"/>
      <c r="D559" s="232">
        <v>36</v>
      </c>
      <c r="E559" s="232">
        <v>36</v>
      </c>
      <c r="F559" s="154">
        <v>2140.1</v>
      </c>
      <c r="G559" s="233">
        <v>9</v>
      </c>
      <c r="H559" s="155" t="s">
        <v>1773</v>
      </c>
      <c r="I559" s="156"/>
      <c r="J559" s="157">
        <v>42036</v>
      </c>
    </row>
    <row r="560" spans="1:10" ht="12" customHeight="1">
      <c r="A560" s="122">
        <v>526</v>
      </c>
      <c r="B560" s="418" t="s">
        <v>1143</v>
      </c>
      <c r="C560" s="419"/>
      <c r="D560" s="35">
        <v>4</v>
      </c>
      <c r="E560" s="185">
        <v>4</v>
      </c>
      <c r="F560" s="198">
        <v>115.4</v>
      </c>
      <c r="G560" s="185">
        <v>5</v>
      </c>
      <c r="H560" s="150" t="s">
        <v>1738</v>
      </c>
      <c r="I560" s="151"/>
      <c r="J560" s="123">
        <v>41944</v>
      </c>
    </row>
    <row r="561" spans="1:10" ht="12" customHeight="1">
      <c r="A561" s="122">
        <v>527</v>
      </c>
      <c r="B561" s="403" t="s">
        <v>1145</v>
      </c>
      <c r="C561" s="367"/>
      <c r="D561" s="32">
        <v>4</v>
      </c>
      <c r="E561" s="185">
        <v>4</v>
      </c>
      <c r="F561" s="197">
        <v>219.9</v>
      </c>
      <c r="G561" s="185">
        <v>15</v>
      </c>
      <c r="H561" s="64" t="s">
        <v>1740</v>
      </c>
      <c r="I561" s="33"/>
      <c r="J561" s="152">
        <v>41944</v>
      </c>
    </row>
    <row r="562" spans="1:10" ht="12" customHeight="1">
      <c r="A562" s="122">
        <v>528</v>
      </c>
      <c r="B562" s="403" t="s">
        <v>1147</v>
      </c>
      <c r="C562" s="367"/>
      <c r="D562" s="32">
        <v>12</v>
      </c>
      <c r="E562" s="185">
        <v>12</v>
      </c>
      <c r="F562" s="197">
        <v>488.5</v>
      </c>
      <c r="G562" s="185">
        <v>25</v>
      </c>
      <c r="H562" s="64" t="s">
        <v>1741</v>
      </c>
      <c r="I562" s="33"/>
      <c r="J562" s="152">
        <v>41944</v>
      </c>
    </row>
    <row r="563" spans="1:10" ht="12" customHeight="1">
      <c r="A563" s="122">
        <v>529</v>
      </c>
      <c r="B563" s="403" t="s">
        <v>1149</v>
      </c>
      <c r="C563" s="367"/>
      <c r="D563" s="32">
        <v>2</v>
      </c>
      <c r="E563" s="185">
        <v>2</v>
      </c>
      <c r="F563" s="197">
        <v>204.7</v>
      </c>
      <c r="G563" s="185">
        <v>8</v>
      </c>
      <c r="H563" s="64" t="s">
        <v>1742</v>
      </c>
      <c r="I563" s="33"/>
      <c r="J563" s="152">
        <v>41944</v>
      </c>
    </row>
    <row r="564" spans="1:10" ht="12" customHeight="1">
      <c r="A564" s="122">
        <v>530</v>
      </c>
      <c r="B564" s="403" t="s">
        <v>1151</v>
      </c>
      <c r="C564" s="367"/>
      <c r="D564" s="32">
        <v>12</v>
      </c>
      <c r="E564" s="185">
        <v>12</v>
      </c>
      <c r="F564" s="197">
        <v>534.3</v>
      </c>
      <c r="G564" s="185">
        <v>33</v>
      </c>
      <c r="H564" s="64" t="s">
        <v>1743</v>
      </c>
      <c r="I564" s="33"/>
      <c r="J564" s="152">
        <v>41944</v>
      </c>
    </row>
    <row r="565" spans="1:10" ht="12" customHeight="1">
      <c r="A565" s="122">
        <v>531</v>
      </c>
      <c r="B565" s="403" t="s">
        <v>1153</v>
      </c>
      <c r="C565" s="367"/>
      <c r="D565" s="32">
        <v>16</v>
      </c>
      <c r="E565" s="185">
        <v>16</v>
      </c>
      <c r="F565" s="197">
        <v>789</v>
      </c>
      <c r="G565" s="185">
        <v>34</v>
      </c>
      <c r="H565" s="64" t="s">
        <v>1744</v>
      </c>
      <c r="I565" s="33"/>
      <c r="J565" s="152">
        <v>41944</v>
      </c>
    </row>
    <row r="566" spans="1:10" ht="12" customHeight="1">
      <c r="A566" s="122">
        <v>532</v>
      </c>
      <c r="B566" s="403" t="s">
        <v>1155</v>
      </c>
      <c r="C566" s="367"/>
      <c r="D566" s="32">
        <v>12</v>
      </c>
      <c r="E566" s="185">
        <v>12</v>
      </c>
      <c r="F566" s="197">
        <v>528.4</v>
      </c>
      <c r="G566" s="185">
        <v>26</v>
      </c>
      <c r="H566" s="64" t="s">
        <v>1745</v>
      </c>
      <c r="I566" s="33"/>
      <c r="J566" s="152">
        <v>41944</v>
      </c>
    </row>
    <row r="567" spans="1:10" ht="12" customHeight="1">
      <c r="A567" s="122">
        <v>533</v>
      </c>
      <c r="B567" s="403" t="s">
        <v>1157</v>
      </c>
      <c r="C567" s="367"/>
      <c r="D567" s="32">
        <v>4</v>
      </c>
      <c r="E567" s="185">
        <v>4</v>
      </c>
      <c r="F567" s="197">
        <v>184.7</v>
      </c>
      <c r="G567" s="185">
        <v>14</v>
      </c>
      <c r="H567" s="64" t="s">
        <v>1746</v>
      </c>
      <c r="I567" s="33"/>
      <c r="J567" s="152">
        <v>41944</v>
      </c>
    </row>
    <row r="568" spans="1:10" ht="12" customHeight="1">
      <c r="A568" s="122">
        <v>534</v>
      </c>
      <c r="B568" s="403" t="s">
        <v>1159</v>
      </c>
      <c r="C568" s="367"/>
      <c r="D568" s="32">
        <v>4</v>
      </c>
      <c r="E568" s="185">
        <v>4</v>
      </c>
      <c r="F568" s="197">
        <v>255.8</v>
      </c>
      <c r="G568" s="185">
        <v>16</v>
      </c>
      <c r="H568" s="64" t="s">
        <v>1747</v>
      </c>
      <c r="I568" s="33"/>
      <c r="J568" s="152">
        <v>41944</v>
      </c>
    </row>
    <row r="569" spans="1:10" ht="12" customHeight="1">
      <c r="A569" s="122">
        <v>535</v>
      </c>
      <c r="B569" s="403" t="s">
        <v>1161</v>
      </c>
      <c r="C569" s="367"/>
      <c r="D569" s="32">
        <v>2</v>
      </c>
      <c r="E569" s="185">
        <v>2</v>
      </c>
      <c r="F569" s="197">
        <v>96.5</v>
      </c>
      <c r="G569" s="185">
        <v>5</v>
      </c>
      <c r="H569" s="64" t="s">
        <v>1711</v>
      </c>
      <c r="I569" s="33"/>
      <c r="J569" s="123">
        <v>41548</v>
      </c>
    </row>
    <row r="570" spans="1:10" ht="12" customHeight="1">
      <c r="A570" s="122">
        <v>536</v>
      </c>
      <c r="B570" s="403" t="s">
        <v>1163</v>
      </c>
      <c r="C570" s="367"/>
      <c r="D570" s="32">
        <v>3</v>
      </c>
      <c r="E570" s="185">
        <v>3</v>
      </c>
      <c r="F570" s="197">
        <v>109</v>
      </c>
      <c r="G570" s="185">
        <v>8</v>
      </c>
      <c r="H570" s="64" t="s">
        <v>1718</v>
      </c>
      <c r="I570" s="33"/>
      <c r="J570" s="123">
        <v>41548</v>
      </c>
    </row>
    <row r="571" spans="1:10" ht="12" customHeight="1">
      <c r="A571" s="122">
        <v>537</v>
      </c>
      <c r="B571" s="403" t="s">
        <v>1165</v>
      </c>
      <c r="C571" s="367"/>
      <c r="D571" s="32">
        <v>3</v>
      </c>
      <c r="E571" s="185">
        <v>6</v>
      </c>
      <c r="F571" s="197">
        <v>176.8</v>
      </c>
      <c r="G571" s="185">
        <v>10</v>
      </c>
      <c r="H571" s="64" t="s">
        <v>1719</v>
      </c>
      <c r="I571" s="33"/>
      <c r="J571" s="123">
        <v>41548</v>
      </c>
    </row>
    <row r="572" spans="1:10" ht="12" customHeight="1">
      <c r="A572" s="122">
        <v>538</v>
      </c>
      <c r="B572" s="403" t="s">
        <v>1167</v>
      </c>
      <c r="C572" s="367"/>
      <c r="D572" s="32">
        <v>4</v>
      </c>
      <c r="E572" s="185">
        <v>4</v>
      </c>
      <c r="F572" s="197">
        <v>108</v>
      </c>
      <c r="G572" s="185">
        <v>3</v>
      </c>
      <c r="H572" s="64" t="s">
        <v>1720</v>
      </c>
      <c r="I572" s="33"/>
      <c r="J572" s="123">
        <v>41548</v>
      </c>
    </row>
    <row r="573" spans="1:10" ht="12" customHeight="1">
      <c r="A573" s="122">
        <v>539</v>
      </c>
      <c r="B573" s="403" t="s">
        <v>1169</v>
      </c>
      <c r="C573" s="367"/>
      <c r="D573" s="32">
        <v>4</v>
      </c>
      <c r="E573" s="185">
        <v>5</v>
      </c>
      <c r="F573" s="197">
        <v>267.3</v>
      </c>
      <c r="G573" s="185">
        <v>15</v>
      </c>
      <c r="H573" s="64" t="s">
        <v>1721</v>
      </c>
      <c r="I573" s="33"/>
      <c r="J573" s="123">
        <v>41548</v>
      </c>
    </row>
    <row r="574" spans="1:10" ht="12" customHeight="1">
      <c r="A574" s="122">
        <v>540</v>
      </c>
      <c r="B574" s="403" t="s">
        <v>1171</v>
      </c>
      <c r="C574" s="367"/>
      <c r="D574" s="32">
        <v>4</v>
      </c>
      <c r="E574" s="185">
        <v>8</v>
      </c>
      <c r="F574" s="197">
        <v>270</v>
      </c>
      <c r="G574" s="185">
        <v>10</v>
      </c>
      <c r="H574" s="64" t="s">
        <v>1722</v>
      </c>
      <c r="I574" s="33"/>
      <c r="J574" s="123">
        <v>41548</v>
      </c>
    </row>
    <row r="575" spans="1:10" ht="12" customHeight="1">
      <c r="A575" s="122">
        <v>541</v>
      </c>
      <c r="B575" s="403" t="s">
        <v>1173</v>
      </c>
      <c r="C575" s="367"/>
      <c r="D575" s="32">
        <v>4</v>
      </c>
      <c r="E575" s="185">
        <v>4</v>
      </c>
      <c r="F575" s="197">
        <v>106</v>
      </c>
      <c r="G575" s="185">
        <v>4</v>
      </c>
      <c r="H575" s="64" t="s">
        <v>1723</v>
      </c>
      <c r="I575" s="33"/>
      <c r="J575" s="123">
        <v>41548</v>
      </c>
    </row>
    <row r="576" spans="1:10" ht="12" customHeight="1">
      <c r="A576" s="122">
        <v>542</v>
      </c>
      <c r="B576" s="403" t="s">
        <v>1175</v>
      </c>
      <c r="C576" s="367"/>
      <c r="D576" s="32">
        <v>4</v>
      </c>
      <c r="E576" s="185">
        <v>4</v>
      </c>
      <c r="F576" s="197">
        <v>144</v>
      </c>
      <c r="G576" s="185">
        <v>11</v>
      </c>
      <c r="H576" s="64" t="s">
        <v>1724</v>
      </c>
      <c r="I576" s="33"/>
      <c r="J576" s="123">
        <v>41548</v>
      </c>
    </row>
    <row r="577" spans="1:10" ht="12" customHeight="1">
      <c r="A577" s="122">
        <v>543</v>
      </c>
      <c r="B577" s="403" t="s">
        <v>1177</v>
      </c>
      <c r="C577" s="367"/>
      <c r="D577" s="32">
        <v>18</v>
      </c>
      <c r="E577" s="185">
        <v>18</v>
      </c>
      <c r="F577" s="197">
        <v>855.2</v>
      </c>
      <c r="G577" s="185">
        <v>34</v>
      </c>
      <c r="H577" s="64" t="s">
        <v>1725</v>
      </c>
      <c r="I577" s="33"/>
      <c r="J577" s="123">
        <v>41548</v>
      </c>
    </row>
    <row r="578" spans="1:10" ht="12" customHeight="1">
      <c r="A578" s="122">
        <v>544</v>
      </c>
      <c r="B578" s="403" t="s">
        <v>1179</v>
      </c>
      <c r="C578" s="367"/>
      <c r="D578" s="32">
        <v>4</v>
      </c>
      <c r="E578" s="185">
        <v>4</v>
      </c>
      <c r="F578" s="197">
        <v>120.2</v>
      </c>
      <c r="G578" s="185">
        <v>7</v>
      </c>
      <c r="H578" s="64" t="s">
        <v>1726</v>
      </c>
      <c r="I578" s="33"/>
      <c r="J578" s="123">
        <v>41548</v>
      </c>
    </row>
    <row r="579" spans="1:10" ht="12" customHeight="1">
      <c r="A579" s="122">
        <v>545</v>
      </c>
      <c r="B579" s="403" t="s">
        <v>1181</v>
      </c>
      <c r="C579" s="367"/>
      <c r="D579" s="32">
        <v>4</v>
      </c>
      <c r="E579" s="185">
        <v>4</v>
      </c>
      <c r="F579" s="197">
        <v>121.1</v>
      </c>
      <c r="G579" s="185">
        <v>6</v>
      </c>
      <c r="H579" s="64" t="s">
        <v>1727</v>
      </c>
      <c r="I579" s="33"/>
      <c r="J579" s="123">
        <v>41548</v>
      </c>
    </row>
    <row r="580" spans="1:10" ht="12" customHeight="1">
      <c r="A580" s="122">
        <v>546</v>
      </c>
      <c r="B580" s="403" t="s">
        <v>1183</v>
      </c>
      <c r="C580" s="367"/>
      <c r="D580" s="32">
        <v>6</v>
      </c>
      <c r="E580" s="185">
        <v>6</v>
      </c>
      <c r="F580" s="197">
        <v>129</v>
      </c>
      <c r="G580" s="185">
        <v>14</v>
      </c>
      <c r="H580" s="64" t="s">
        <v>1728</v>
      </c>
      <c r="I580" s="33"/>
      <c r="J580" s="123">
        <v>41548</v>
      </c>
    </row>
    <row r="581" spans="1:10" ht="12" customHeight="1">
      <c r="A581" s="122">
        <v>547</v>
      </c>
      <c r="B581" s="403" t="s">
        <v>1184</v>
      </c>
      <c r="C581" s="367"/>
      <c r="D581" s="32">
        <v>2</v>
      </c>
      <c r="E581" s="185">
        <v>2</v>
      </c>
      <c r="F581" s="197">
        <v>79.7</v>
      </c>
      <c r="G581" s="185">
        <v>4</v>
      </c>
      <c r="H581" s="64" t="s">
        <v>1729</v>
      </c>
      <c r="I581" s="33"/>
      <c r="J581" s="123">
        <v>41548</v>
      </c>
    </row>
    <row r="582" spans="1:10" ht="12" customHeight="1">
      <c r="A582" s="122">
        <v>548</v>
      </c>
      <c r="B582" s="403" t="s">
        <v>1186</v>
      </c>
      <c r="C582" s="367"/>
      <c r="D582" s="32">
        <v>9</v>
      </c>
      <c r="E582" s="185">
        <v>9</v>
      </c>
      <c r="F582" s="197">
        <v>308</v>
      </c>
      <c r="G582" s="185">
        <v>20</v>
      </c>
      <c r="H582" s="64" t="s">
        <v>1730</v>
      </c>
      <c r="I582" s="33"/>
      <c r="J582" s="123">
        <v>41548</v>
      </c>
    </row>
    <row r="583" spans="1:10" ht="12" customHeight="1">
      <c r="A583" s="122">
        <v>549</v>
      </c>
      <c r="B583" s="403" t="s">
        <v>1188</v>
      </c>
      <c r="C583" s="367"/>
      <c r="D583" s="32">
        <v>2</v>
      </c>
      <c r="E583" s="185">
        <v>3</v>
      </c>
      <c r="F583" s="197">
        <v>95.8</v>
      </c>
      <c r="G583" s="185">
        <v>6</v>
      </c>
      <c r="H583" s="64" t="s">
        <v>1731</v>
      </c>
      <c r="I583" s="33"/>
      <c r="J583" s="123">
        <v>41548</v>
      </c>
    </row>
    <row r="584" spans="1:10" ht="12" customHeight="1">
      <c r="A584" s="122">
        <v>550</v>
      </c>
      <c r="B584" s="403" t="s">
        <v>1190</v>
      </c>
      <c r="C584" s="367"/>
      <c r="D584" s="32">
        <v>6</v>
      </c>
      <c r="E584" s="185">
        <v>6</v>
      </c>
      <c r="F584" s="197">
        <v>256.1</v>
      </c>
      <c r="G584" s="185">
        <v>14</v>
      </c>
      <c r="H584" s="64" t="s">
        <v>1732</v>
      </c>
      <c r="I584" s="33"/>
      <c r="J584" s="123">
        <v>41548</v>
      </c>
    </row>
    <row r="585" spans="1:10" ht="12" customHeight="1">
      <c r="A585" s="122">
        <v>551</v>
      </c>
      <c r="B585" s="403" t="s">
        <v>1192</v>
      </c>
      <c r="C585" s="367"/>
      <c r="D585" s="32">
        <v>4</v>
      </c>
      <c r="E585" s="185">
        <v>4</v>
      </c>
      <c r="F585" s="197">
        <v>241.7</v>
      </c>
      <c r="G585" s="185">
        <v>11</v>
      </c>
      <c r="H585" s="64" t="s">
        <v>1717</v>
      </c>
      <c r="I585" s="33"/>
      <c r="J585" s="123">
        <v>41548</v>
      </c>
    </row>
    <row r="586" spans="1:10" ht="12" customHeight="1">
      <c r="A586" s="122">
        <v>552</v>
      </c>
      <c r="B586" s="403" t="s">
        <v>1194</v>
      </c>
      <c r="C586" s="367"/>
      <c r="D586" s="32">
        <v>2</v>
      </c>
      <c r="E586" s="185">
        <v>2</v>
      </c>
      <c r="F586" s="197">
        <v>133.3</v>
      </c>
      <c r="G586" s="185">
        <v>9</v>
      </c>
      <c r="H586" s="64" t="s">
        <v>1737</v>
      </c>
      <c r="I586" s="33"/>
      <c r="J586" s="123">
        <v>41548</v>
      </c>
    </row>
    <row r="587" spans="1:10" ht="12" customHeight="1">
      <c r="A587" s="122">
        <v>553</v>
      </c>
      <c r="B587" s="403" t="s">
        <v>1195</v>
      </c>
      <c r="C587" s="367"/>
      <c r="D587" s="32">
        <v>2</v>
      </c>
      <c r="E587" s="185">
        <v>2</v>
      </c>
      <c r="F587" s="197">
        <v>134</v>
      </c>
      <c r="G587" s="185">
        <v>12</v>
      </c>
      <c r="H587" s="64" t="s">
        <v>1733</v>
      </c>
      <c r="I587" s="33"/>
      <c r="J587" s="123">
        <v>41548</v>
      </c>
    </row>
    <row r="588" spans="1:10" ht="12" customHeight="1">
      <c r="A588" s="122">
        <v>554</v>
      </c>
      <c r="B588" s="403" t="s">
        <v>1197</v>
      </c>
      <c r="C588" s="367"/>
      <c r="D588" s="32">
        <v>2</v>
      </c>
      <c r="E588" s="185">
        <v>2</v>
      </c>
      <c r="F588" s="197">
        <v>134.9</v>
      </c>
      <c r="G588" s="185">
        <v>10</v>
      </c>
      <c r="H588" s="64" t="s">
        <v>1734</v>
      </c>
      <c r="I588" s="33"/>
      <c r="J588" s="123">
        <v>41548</v>
      </c>
    </row>
    <row r="589" spans="1:10" ht="12" customHeight="1">
      <c r="A589" s="122">
        <v>555</v>
      </c>
      <c r="B589" s="403" t="s">
        <v>1198</v>
      </c>
      <c r="C589" s="367"/>
      <c r="D589" s="32">
        <v>22</v>
      </c>
      <c r="E589" s="185">
        <v>22</v>
      </c>
      <c r="F589" s="197">
        <v>972.44</v>
      </c>
      <c r="G589" s="185">
        <v>46</v>
      </c>
      <c r="H589" s="64" t="s">
        <v>1735</v>
      </c>
      <c r="I589" s="33"/>
      <c r="J589" s="123">
        <v>41548</v>
      </c>
    </row>
    <row r="590" spans="1:10" ht="12" customHeight="1">
      <c r="A590" s="122">
        <v>556</v>
      </c>
      <c r="B590" s="403" t="s">
        <v>1200</v>
      </c>
      <c r="C590" s="367"/>
      <c r="D590" s="32">
        <v>4</v>
      </c>
      <c r="E590" s="185">
        <v>7</v>
      </c>
      <c r="F590" s="197">
        <v>262.8</v>
      </c>
      <c r="G590" s="185">
        <v>21</v>
      </c>
      <c r="H590" s="64" t="s">
        <v>1736</v>
      </c>
      <c r="I590" s="33"/>
      <c r="J590" s="123">
        <v>41548</v>
      </c>
    </row>
    <row r="591" spans="1:10" ht="12" customHeight="1">
      <c r="A591" s="122">
        <v>557</v>
      </c>
      <c r="B591" s="403" t="s">
        <v>1202</v>
      </c>
      <c r="C591" s="367"/>
      <c r="D591" s="32">
        <v>4</v>
      </c>
      <c r="E591" s="185">
        <v>4</v>
      </c>
      <c r="F591" s="197">
        <v>145.8</v>
      </c>
      <c r="G591" s="185">
        <v>12</v>
      </c>
      <c r="H591" s="64" t="s">
        <v>1712</v>
      </c>
      <c r="I591" s="33"/>
      <c r="J591" s="123">
        <v>41548</v>
      </c>
    </row>
    <row r="592" spans="1:10" ht="12" customHeight="1">
      <c r="A592" s="122">
        <v>558</v>
      </c>
      <c r="B592" s="403" t="s">
        <v>1204</v>
      </c>
      <c r="C592" s="367"/>
      <c r="D592" s="32">
        <v>12</v>
      </c>
      <c r="E592" s="185">
        <v>12</v>
      </c>
      <c r="F592" s="197">
        <v>456</v>
      </c>
      <c r="G592" s="185">
        <v>22</v>
      </c>
      <c r="H592" s="64" t="s">
        <v>1713</v>
      </c>
      <c r="I592" s="33"/>
      <c r="J592" s="123">
        <v>41548</v>
      </c>
    </row>
    <row r="593" spans="1:10" ht="12" customHeight="1">
      <c r="A593" s="122">
        <v>559</v>
      </c>
      <c r="B593" s="403" t="s">
        <v>1206</v>
      </c>
      <c r="C593" s="367"/>
      <c r="D593" s="32">
        <v>4</v>
      </c>
      <c r="E593" s="185">
        <v>4</v>
      </c>
      <c r="F593" s="197">
        <v>166.3</v>
      </c>
      <c r="G593" s="185">
        <v>3</v>
      </c>
      <c r="H593" s="64" t="s">
        <v>1714</v>
      </c>
      <c r="I593" s="33"/>
      <c r="J593" s="123">
        <v>41548</v>
      </c>
    </row>
    <row r="594" spans="1:10" ht="12" customHeight="1">
      <c r="A594" s="122">
        <v>560</v>
      </c>
      <c r="B594" s="403" t="s">
        <v>1208</v>
      </c>
      <c r="C594" s="367"/>
      <c r="D594" s="32">
        <v>8</v>
      </c>
      <c r="E594" s="185">
        <v>8</v>
      </c>
      <c r="F594" s="197">
        <v>362.3</v>
      </c>
      <c r="G594" s="185">
        <v>20</v>
      </c>
      <c r="H594" s="64" t="s">
        <v>1715</v>
      </c>
      <c r="I594" s="33"/>
      <c r="J594" s="123">
        <v>41548</v>
      </c>
    </row>
    <row r="595" spans="1:14" ht="12" customHeight="1" thickBot="1">
      <c r="A595" s="220">
        <v>561</v>
      </c>
      <c r="B595" s="414" t="s">
        <v>1210</v>
      </c>
      <c r="C595" s="415"/>
      <c r="D595" s="168">
        <v>2</v>
      </c>
      <c r="E595" s="221">
        <v>2</v>
      </c>
      <c r="F595" s="218">
        <v>98.3</v>
      </c>
      <c r="G595" s="221">
        <v>5</v>
      </c>
      <c r="H595" s="179" t="s">
        <v>1716</v>
      </c>
      <c r="I595" s="159"/>
      <c r="J595" s="182">
        <v>41548</v>
      </c>
      <c r="M595" s="1">
        <v>582</v>
      </c>
      <c r="N595" s="1">
        <v>595</v>
      </c>
    </row>
    <row r="596" spans="1:10" ht="18" customHeight="1" thickBot="1">
      <c r="A596" s="165"/>
      <c r="B596" s="416" t="s">
        <v>1269</v>
      </c>
      <c r="C596" s="420"/>
      <c r="D596" s="217">
        <f>SUM(D559:D595)</f>
        <v>251</v>
      </c>
      <c r="E596" s="217">
        <f>SUM(E559:E595)</f>
        <v>263</v>
      </c>
      <c r="F596" s="219">
        <f>SUM(F559:F595)</f>
        <v>11811.339999999995</v>
      </c>
      <c r="G596" s="219">
        <f>SUM(G559:G595)</f>
        <v>527</v>
      </c>
      <c r="H596" s="169"/>
      <c r="I596" s="169"/>
      <c r="J596" s="170"/>
    </row>
    <row r="597" spans="1:10" ht="13.5" customHeight="1" thickBot="1">
      <c r="A597" s="163"/>
      <c r="B597" s="449" t="s">
        <v>1774</v>
      </c>
      <c r="C597" s="421"/>
      <c r="D597" s="421"/>
      <c r="E597" s="421"/>
      <c r="F597" s="421"/>
      <c r="G597" s="421"/>
      <c r="H597" s="421"/>
      <c r="I597" s="421"/>
      <c r="J597" s="422"/>
    </row>
    <row r="598" spans="1:10" ht="13.5" customHeight="1">
      <c r="A598" s="171">
        <v>562</v>
      </c>
      <c r="B598" s="450" t="s">
        <v>1778</v>
      </c>
      <c r="C598" s="451"/>
      <c r="D598" s="158"/>
      <c r="E598" s="158"/>
      <c r="F598" s="154">
        <v>2256.5</v>
      </c>
      <c r="G598" s="158"/>
      <c r="H598" s="155" t="s">
        <v>10</v>
      </c>
      <c r="I598" s="154"/>
      <c r="J598" s="172">
        <v>42095</v>
      </c>
    </row>
    <row r="599" spans="1:10" ht="13.5" customHeight="1">
      <c r="A599" s="122">
        <v>563</v>
      </c>
      <c r="B599" s="445" t="s">
        <v>1779</v>
      </c>
      <c r="C599" s="446"/>
      <c r="D599" s="173"/>
      <c r="E599" s="158"/>
      <c r="F599" s="153">
        <v>867.4</v>
      </c>
      <c r="G599" s="158"/>
      <c r="H599" s="155" t="s">
        <v>11</v>
      </c>
      <c r="I599" s="153"/>
      <c r="J599" s="157">
        <v>42095</v>
      </c>
    </row>
    <row r="600" spans="1:10" ht="13.5" customHeight="1">
      <c r="A600" s="171">
        <v>564</v>
      </c>
      <c r="B600" s="445" t="s">
        <v>1780</v>
      </c>
      <c r="C600" s="446"/>
      <c r="D600" s="173"/>
      <c r="E600" s="158"/>
      <c r="F600" s="153">
        <v>831.8</v>
      </c>
      <c r="G600" s="158"/>
      <c r="H600" s="155" t="s">
        <v>12</v>
      </c>
      <c r="I600" s="153"/>
      <c r="J600" s="157">
        <v>42095</v>
      </c>
    </row>
    <row r="601" spans="1:10" ht="13.5" customHeight="1">
      <c r="A601" s="122">
        <v>565</v>
      </c>
      <c r="B601" s="445" t="s">
        <v>1781</v>
      </c>
      <c r="C601" s="446"/>
      <c r="D601" s="173"/>
      <c r="E601" s="158"/>
      <c r="F601" s="153">
        <v>897.1</v>
      </c>
      <c r="G601" s="158"/>
      <c r="H601" s="155" t="s">
        <v>13</v>
      </c>
      <c r="I601" s="153"/>
      <c r="J601" s="157">
        <v>42095</v>
      </c>
    </row>
    <row r="602" spans="1:10" ht="13.5" customHeight="1">
      <c r="A602" s="171">
        <v>566</v>
      </c>
      <c r="B602" s="445" t="s">
        <v>1776</v>
      </c>
      <c r="C602" s="446"/>
      <c r="D602" s="173"/>
      <c r="E602" s="158"/>
      <c r="F602" s="153">
        <v>771.5</v>
      </c>
      <c r="G602" s="158"/>
      <c r="H602" s="155" t="s">
        <v>8</v>
      </c>
      <c r="I602" s="153"/>
      <c r="J602" s="157">
        <v>42095</v>
      </c>
    </row>
    <row r="603" spans="1:10" ht="13.5" customHeight="1">
      <c r="A603" s="122">
        <v>567</v>
      </c>
      <c r="B603" s="445" t="s">
        <v>1777</v>
      </c>
      <c r="C603" s="446"/>
      <c r="D603" s="173"/>
      <c r="E603" s="158"/>
      <c r="F603" s="153">
        <v>779.2</v>
      </c>
      <c r="G603" s="158"/>
      <c r="H603" s="155" t="s">
        <v>9</v>
      </c>
      <c r="I603" s="153"/>
      <c r="J603" s="157">
        <v>42095</v>
      </c>
    </row>
    <row r="604" spans="1:10" ht="13.5" customHeight="1">
      <c r="A604" s="171">
        <v>568</v>
      </c>
      <c r="B604" s="445" t="s">
        <v>1782</v>
      </c>
      <c r="C604" s="446"/>
      <c r="D604" s="173"/>
      <c r="E604" s="158"/>
      <c r="F604" s="153">
        <v>79</v>
      </c>
      <c r="G604" s="158"/>
      <c r="H604" s="155" t="s">
        <v>14</v>
      </c>
      <c r="I604" s="153"/>
      <c r="J604" s="157">
        <v>42095</v>
      </c>
    </row>
    <row r="605" spans="1:10" ht="13.5" customHeight="1">
      <c r="A605" s="122">
        <v>569</v>
      </c>
      <c r="B605" s="445" t="s">
        <v>1783</v>
      </c>
      <c r="C605" s="446"/>
      <c r="D605" s="173"/>
      <c r="E605" s="158"/>
      <c r="F605" s="153">
        <v>354.1</v>
      </c>
      <c r="G605" s="158"/>
      <c r="H605" s="155" t="s">
        <v>15</v>
      </c>
      <c r="I605" s="153"/>
      <c r="J605" s="157">
        <v>42095</v>
      </c>
    </row>
    <row r="606" spans="1:10" ht="13.5" customHeight="1">
      <c r="A606" s="171">
        <v>570</v>
      </c>
      <c r="B606" s="445" t="s">
        <v>1784</v>
      </c>
      <c r="C606" s="446"/>
      <c r="D606" s="173"/>
      <c r="E606" s="158"/>
      <c r="F606" s="153">
        <v>404.9</v>
      </c>
      <c r="G606" s="158"/>
      <c r="H606" s="155" t="s">
        <v>16</v>
      </c>
      <c r="I606" s="153"/>
      <c r="J606" s="157">
        <v>42095</v>
      </c>
    </row>
    <row r="607" spans="1:10" ht="13.5" customHeight="1">
      <c r="A607" s="122">
        <v>571</v>
      </c>
      <c r="B607" s="445" t="s">
        <v>1785</v>
      </c>
      <c r="C607" s="446"/>
      <c r="D607" s="173"/>
      <c r="E607" s="158"/>
      <c r="F607" s="153">
        <v>1327.8</v>
      </c>
      <c r="G607" s="158"/>
      <c r="H607" s="155" t="s">
        <v>17</v>
      </c>
      <c r="I607" s="153"/>
      <c r="J607" s="157">
        <v>42095</v>
      </c>
    </row>
    <row r="608" spans="1:10" ht="13.5" customHeight="1">
      <c r="A608" s="171">
        <v>572</v>
      </c>
      <c r="B608" s="445" t="s">
        <v>0</v>
      </c>
      <c r="C608" s="446"/>
      <c r="D608" s="173"/>
      <c r="E608" s="158"/>
      <c r="F608" s="153">
        <v>340.8</v>
      </c>
      <c r="G608" s="158"/>
      <c r="H608" s="155" t="s">
        <v>18</v>
      </c>
      <c r="I608" s="153"/>
      <c r="J608" s="157">
        <v>42095</v>
      </c>
    </row>
    <row r="609" spans="1:10" ht="13.5" customHeight="1">
      <c r="A609" s="122">
        <v>573</v>
      </c>
      <c r="B609" s="445" t="s">
        <v>1</v>
      </c>
      <c r="C609" s="446"/>
      <c r="D609" s="173"/>
      <c r="E609" s="158"/>
      <c r="F609" s="153">
        <v>389.6</v>
      </c>
      <c r="G609" s="158"/>
      <c r="H609" s="155" t="s">
        <v>19</v>
      </c>
      <c r="I609" s="153"/>
      <c r="J609" s="157">
        <v>42095</v>
      </c>
    </row>
    <row r="610" spans="1:10" ht="13.5" customHeight="1">
      <c r="A610" s="171">
        <v>574</v>
      </c>
      <c r="B610" s="445" t="s">
        <v>2</v>
      </c>
      <c r="C610" s="446"/>
      <c r="D610" s="173"/>
      <c r="E610" s="158"/>
      <c r="F610" s="153">
        <v>486.7</v>
      </c>
      <c r="G610" s="158"/>
      <c r="H610" s="155" t="s">
        <v>20</v>
      </c>
      <c r="I610" s="153"/>
      <c r="J610" s="157">
        <v>42095</v>
      </c>
    </row>
    <row r="611" spans="1:10" ht="13.5" customHeight="1">
      <c r="A611" s="122">
        <v>575</v>
      </c>
      <c r="B611" s="445" t="s">
        <v>3</v>
      </c>
      <c r="C611" s="446"/>
      <c r="D611" s="173"/>
      <c r="E611" s="158"/>
      <c r="F611" s="153">
        <v>383.3</v>
      </c>
      <c r="G611" s="158"/>
      <c r="H611" s="155" t="s">
        <v>21</v>
      </c>
      <c r="I611" s="153"/>
      <c r="J611" s="157">
        <v>42095</v>
      </c>
    </row>
    <row r="612" spans="1:10" ht="13.5" customHeight="1">
      <c r="A612" s="171">
        <v>576</v>
      </c>
      <c r="B612" s="445" t="s">
        <v>4</v>
      </c>
      <c r="C612" s="446"/>
      <c r="D612" s="173"/>
      <c r="E612" s="158"/>
      <c r="F612" s="153">
        <v>829.5</v>
      </c>
      <c r="G612" s="158"/>
      <c r="H612" s="155" t="s">
        <v>22</v>
      </c>
      <c r="I612" s="153"/>
      <c r="J612" s="157">
        <v>42095</v>
      </c>
    </row>
    <row r="613" spans="1:10" ht="13.5" customHeight="1">
      <c r="A613" s="122">
        <v>577</v>
      </c>
      <c r="B613" s="445" t="s">
        <v>5</v>
      </c>
      <c r="C613" s="446"/>
      <c r="D613" s="173"/>
      <c r="E613" s="158"/>
      <c r="F613" s="153">
        <v>1241.1</v>
      </c>
      <c r="G613" s="158"/>
      <c r="H613" s="155" t="s">
        <v>23</v>
      </c>
      <c r="I613" s="153"/>
      <c r="J613" s="157">
        <v>42095</v>
      </c>
    </row>
    <row r="614" spans="1:16" ht="13.5" customHeight="1" thickBot="1">
      <c r="A614" s="171">
        <v>578</v>
      </c>
      <c r="B614" s="445" t="s">
        <v>6</v>
      </c>
      <c r="C614" s="446"/>
      <c r="D614" s="174"/>
      <c r="E614" s="184"/>
      <c r="F614" s="164">
        <v>1219.6</v>
      </c>
      <c r="G614" s="184"/>
      <c r="H614" s="155" t="s">
        <v>24</v>
      </c>
      <c r="I614" s="164"/>
      <c r="J614" s="157">
        <v>42095</v>
      </c>
      <c r="L614" s="1">
        <v>1</v>
      </c>
      <c r="M614" s="1">
        <v>573</v>
      </c>
      <c r="N614" s="1">
        <v>18</v>
      </c>
      <c r="O614" s="1">
        <v>-14</v>
      </c>
      <c r="P614" s="1">
        <f>M614+N614+O614+L614</f>
        <v>578</v>
      </c>
    </row>
    <row r="615" spans="1:10" ht="13.5" customHeight="1" thickBot="1">
      <c r="A615" s="165"/>
      <c r="B615" s="416" t="s">
        <v>1269</v>
      </c>
      <c r="C615" s="420"/>
      <c r="D615" s="166"/>
      <c r="E615" s="166"/>
      <c r="F615" s="166">
        <f>SUM(F598:F614)</f>
        <v>13459.9</v>
      </c>
      <c r="G615" s="166"/>
      <c r="H615" s="166"/>
      <c r="I615" s="166"/>
      <c r="J615" s="167"/>
    </row>
    <row r="616" spans="1:10" ht="13.5" customHeight="1" thickBot="1">
      <c r="A616" s="163"/>
      <c r="B616" s="436" t="s">
        <v>1215</v>
      </c>
      <c r="C616" s="437"/>
      <c r="D616" s="160">
        <f>D47+D74+D183+D240+D306+D345+D369+D396+D459+D504+D553+D557+D596</f>
        <v>7592</v>
      </c>
      <c r="E616" s="160">
        <f>E47+E74+E183+E240+E306+E345+E369+E396+E459+E504+E553+E557+E596</f>
        <v>7888</v>
      </c>
      <c r="F616" s="160">
        <f>F47+F74+F183+F240+F306+F345+F369+F396+F459+F504+F553+F557+F596+F615</f>
        <v>378405.7399999999</v>
      </c>
      <c r="G616" s="160">
        <f>G47+G74+G183+G240+G306+G345+G369+G396+G459+G504+G553+G557+G596</f>
        <v>18142</v>
      </c>
      <c r="H616" s="161"/>
      <c r="I616" s="161"/>
      <c r="J616" s="162"/>
    </row>
    <row r="617" ht="15" customHeight="1"/>
    <row r="618" spans="2:9" ht="13.5" customHeight="1">
      <c r="B618" s="82"/>
      <c r="C618" s="82"/>
      <c r="D618" s="82"/>
      <c r="E618" s="175"/>
      <c r="F618" s="175"/>
      <c r="G618" s="175"/>
      <c r="H618" s="19"/>
      <c r="I618" s="19"/>
    </row>
    <row r="619" spans="3:7" ht="13.5" customHeight="1">
      <c r="C619" s="17"/>
      <c r="D619" s="17"/>
      <c r="E619" s="17"/>
      <c r="F619" s="17"/>
      <c r="G619" s="17"/>
    </row>
    <row r="620" spans="2:10" ht="13.5" customHeight="1">
      <c r="B620" s="83" t="s">
        <v>1751</v>
      </c>
      <c r="C620" s="84"/>
      <c r="D620" s="84"/>
      <c r="E620" s="176"/>
      <c r="F620" s="176"/>
      <c r="G620" s="176"/>
      <c r="H620" s="395" t="s">
        <v>1752</v>
      </c>
      <c r="I620" s="395"/>
      <c r="J620" s="395"/>
    </row>
    <row r="621" spans="3:7" ht="13.5" customHeight="1">
      <c r="C621" s="17"/>
      <c r="D621" s="17"/>
      <c r="E621" s="17"/>
      <c r="F621" s="17"/>
      <c r="G621" s="17"/>
    </row>
    <row r="622" spans="3:9" ht="13.5" customHeight="1">
      <c r="C622" s="144" t="s">
        <v>191</v>
      </c>
      <c r="D622" s="145"/>
      <c r="E622" s="177"/>
      <c r="F622" s="177"/>
      <c r="G622" s="177"/>
      <c r="H622" s="51"/>
      <c r="I622" s="51"/>
    </row>
    <row r="623" spans="3:7" ht="13.5" customHeight="1">
      <c r="C623" s="145"/>
      <c r="D623" s="145"/>
      <c r="E623" s="177"/>
      <c r="F623" s="177"/>
      <c r="G623" s="177"/>
    </row>
    <row r="624" ht="408.75" customHeight="1"/>
    <row r="625" ht="175.5" customHeight="1"/>
    <row r="626" spans="2:12" ht="12" customHeight="1">
      <c r="B626" s="148" t="s">
        <v>154</v>
      </c>
      <c r="C626" s="149"/>
      <c r="D626" s="149"/>
      <c r="E626" s="178"/>
      <c r="F626" s="178"/>
      <c r="G626" s="178"/>
      <c r="H626" s="77"/>
      <c r="I626" s="77"/>
      <c r="J626" s="77"/>
      <c r="K626" s="77"/>
      <c r="L626" s="77"/>
    </row>
    <row r="627" ht="12" customHeight="1"/>
  </sheetData>
  <sheetProtection/>
  <mergeCells count="621">
    <mergeCell ref="B626:D626"/>
    <mergeCell ref="H626:L626"/>
    <mergeCell ref="B616:C616"/>
    <mergeCell ref="B618:D618"/>
    <mergeCell ref="C622:D623"/>
    <mergeCell ref="B605:C605"/>
    <mergeCell ref="B606:C606"/>
    <mergeCell ref="B607:C607"/>
    <mergeCell ref="B608:C608"/>
    <mergeCell ref="B611:C611"/>
    <mergeCell ref="B612:C612"/>
    <mergeCell ref="B613:C613"/>
    <mergeCell ref="B614:C614"/>
    <mergeCell ref="B615:C615"/>
    <mergeCell ref="B609:C609"/>
    <mergeCell ref="B610:C610"/>
    <mergeCell ref="B620:D620"/>
    <mergeCell ref="H620:J620"/>
    <mergeCell ref="B598:C598"/>
    <mergeCell ref="B599:C599"/>
    <mergeCell ref="B600:C600"/>
    <mergeCell ref="B593:C593"/>
    <mergeCell ref="B594:C594"/>
    <mergeCell ref="B595:C595"/>
    <mergeCell ref="B596:C596"/>
    <mergeCell ref="B591:C591"/>
    <mergeCell ref="B592:C592"/>
    <mergeCell ref="B559:C559"/>
    <mergeCell ref="B597:J597"/>
    <mergeCell ref="B581:C581"/>
    <mergeCell ref="B587:C587"/>
    <mergeCell ref="B588:C588"/>
    <mergeCell ref="B589:C589"/>
    <mergeCell ref="B590:C590"/>
    <mergeCell ref="B601:C601"/>
    <mergeCell ref="B602:C602"/>
    <mergeCell ref="B603:C603"/>
    <mergeCell ref="B604:C604"/>
    <mergeCell ref="B586:C586"/>
    <mergeCell ref="B575:C575"/>
    <mergeCell ref="B576:C576"/>
    <mergeCell ref="B577:C577"/>
    <mergeCell ref="B578:C578"/>
    <mergeCell ref="B579:C579"/>
    <mergeCell ref="B582:C582"/>
    <mergeCell ref="B583:C583"/>
    <mergeCell ref="B584:C584"/>
    <mergeCell ref="B585:C585"/>
    <mergeCell ref="B580:C580"/>
    <mergeCell ref="B569:C569"/>
    <mergeCell ref="B570:C570"/>
    <mergeCell ref="B571:C571"/>
    <mergeCell ref="B572:C572"/>
    <mergeCell ref="B573:C573"/>
    <mergeCell ref="B574:C574"/>
    <mergeCell ref="B565:C565"/>
    <mergeCell ref="B566:C566"/>
    <mergeCell ref="B567:C567"/>
    <mergeCell ref="B568:C568"/>
    <mergeCell ref="B561:C561"/>
    <mergeCell ref="B562:C562"/>
    <mergeCell ref="B563:C563"/>
    <mergeCell ref="B564:C564"/>
    <mergeCell ref="B556:C556"/>
    <mergeCell ref="B557:C557"/>
    <mergeCell ref="B558:J558"/>
    <mergeCell ref="B560:C560"/>
    <mergeCell ref="B552:C552"/>
    <mergeCell ref="B553:C553"/>
    <mergeCell ref="B554:J554"/>
    <mergeCell ref="B555:C555"/>
    <mergeCell ref="B548:C548"/>
    <mergeCell ref="B549:C549"/>
    <mergeCell ref="B550:C550"/>
    <mergeCell ref="B551:C551"/>
    <mergeCell ref="B544:C544"/>
    <mergeCell ref="B545:C545"/>
    <mergeCell ref="B546:C546"/>
    <mergeCell ref="B547:C547"/>
    <mergeCell ref="B540:C540"/>
    <mergeCell ref="B541:C541"/>
    <mergeCell ref="B542:C542"/>
    <mergeCell ref="B543:C543"/>
    <mergeCell ref="B536:C536"/>
    <mergeCell ref="B537:C537"/>
    <mergeCell ref="B538:C538"/>
    <mergeCell ref="B539:C539"/>
    <mergeCell ref="B532:C532"/>
    <mergeCell ref="B533:C533"/>
    <mergeCell ref="B534:C534"/>
    <mergeCell ref="B535:C535"/>
    <mergeCell ref="B528:C528"/>
    <mergeCell ref="B529:C529"/>
    <mergeCell ref="B530:C530"/>
    <mergeCell ref="B531:C531"/>
    <mergeCell ref="B524:C524"/>
    <mergeCell ref="B525:C525"/>
    <mergeCell ref="B526:C526"/>
    <mergeCell ref="B527:C527"/>
    <mergeCell ref="B520:C520"/>
    <mergeCell ref="B521:C521"/>
    <mergeCell ref="B522:C522"/>
    <mergeCell ref="B523:C523"/>
    <mergeCell ref="B516:C516"/>
    <mergeCell ref="B517:C517"/>
    <mergeCell ref="B518:C518"/>
    <mergeCell ref="B519:C519"/>
    <mergeCell ref="B512:C512"/>
    <mergeCell ref="B513:C513"/>
    <mergeCell ref="B514:C514"/>
    <mergeCell ref="B515:C515"/>
    <mergeCell ref="B508:C508"/>
    <mergeCell ref="B509:C509"/>
    <mergeCell ref="B510:C510"/>
    <mergeCell ref="B511:C511"/>
    <mergeCell ref="B504:C504"/>
    <mergeCell ref="B505:J505"/>
    <mergeCell ref="B506:C506"/>
    <mergeCell ref="B507:C507"/>
    <mergeCell ref="B500:C500"/>
    <mergeCell ref="B501:C501"/>
    <mergeCell ref="B502:C502"/>
    <mergeCell ref="B503:C503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72:C472"/>
    <mergeCell ref="B473:C473"/>
    <mergeCell ref="B474:C474"/>
    <mergeCell ref="B475:C475"/>
    <mergeCell ref="B468:C468"/>
    <mergeCell ref="B469:C469"/>
    <mergeCell ref="B470:C470"/>
    <mergeCell ref="B471:C471"/>
    <mergeCell ref="B464:C464"/>
    <mergeCell ref="B465:C465"/>
    <mergeCell ref="B466:C466"/>
    <mergeCell ref="B467:C467"/>
    <mergeCell ref="B460:J460"/>
    <mergeCell ref="B461:C461"/>
    <mergeCell ref="B462:C462"/>
    <mergeCell ref="B463:C463"/>
    <mergeCell ref="B456:C456"/>
    <mergeCell ref="B457:C457"/>
    <mergeCell ref="B458:C458"/>
    <mergeCell ref="B459:C459"/>
    <mergeCell ref="B452:C452"/>
    <mergeCell ref="B453:C453"/>
    <mergeCell ref="B454:C454"/>
    <mergeCell ref="B455:C455"/>
    <mergeCell ref="B448:C448"/>
    <mergeCell ref="B449:C449"/>
    <mergeCell ref="B450:C450"/>
    <mergeCell ref="B451:C451"/>
    <mergeCell ref="B444:C444"/>
    <mergeCell ref="B445:C445"/>
    <mergeCell ref="B446:C446"/>
    <mergeCell ref="B447:C447"/>
    <mergeCell ref="B440:C440"/>
    <mergeCell ref="B441:C441"/>
    <mergeCell ref="B442:C442"/>
    <mergeCell ref="B443:C443"/>
    <mergeCell ref="B436:C436"/>
    <mergeCell ref="B437:C437"/>
    <mergeCell ref="B438:C438"/>
    <mergeCell ref="B439:C439"/>
    <mergeCell ref="B432:C432"/>
    <mergeCell ref="B433:C433"/>
    <mergeCell ref="B434:C434"/>
    <mergeCell ref="B435:C435"/>
    <mergeCell ref="B429:C429"/>
    <mergeCell ref="B430:C430"/>
    <mergeCell ref="B431:C431"/>
    <mergeCell ref="B428:C428"/>
    <mergeCell ref="B424:C424"/>
    <mergeCell ref="B425:C425"/>
    <mergeCell ref="B426:C426"/>
    <mergeCell ref="B427:C427"/>
    <mergeCell ref="B420:C420"/>
    <mergeCell ref="B421:C421"/>
    <mergeCell ref="B422:C422"/>
    <mergeCell ref="B423:C423"/>
    <mergeCell ref="B416:C416"/>
    <mergeCell ref="B417:C417"/>
    <mergeCell ref="B418:C418"/>
    <mergeCell ref="B419:C419"/>
    <mergeCell ref="B412:C412"/>
    <mergeCell ref="B413:C413"/>
    <mergeCell ref="B414:C414"/>
    <mergeCell ref="B415:C415"/>
    <mergeCell ref="B408:C408"/>
    <mergeCell ref="B409:C409"/>
    <mergeCell ref="B410:C410"/>
    <mergeCell ref="B411:C411"/>
    <mergeCell ref="B404:C404"/>
    <mergeCell ref="B405:C405"/>
    <mergeCell ref="B406:C406"/>
    <mergeCell ref="B407:C407"/>
    <mergeCell ref="B400:C400"/>
    <mergeCell ref="B401:C401"/>
    <mergeCell ref="B402:C402"/>
    <mergeCell ref="B403:C403"/>
    <mergeCell ref="B396:C396"/>
    <mergeCell ref="B397:J397"/>
    <mergeCell ref="B398:C398"/>
    <mergeCell ref="B399:C399"/>
    <mergeCell ref="B392:C392"/>
    <mergeCell ref="B393:C393"/>
    <mergeCell ref="B394:C394"/>
    <mergeCell ref="B395:C395"/>
    <mergeCell ref="B388:C388"/>
    <mergeCell ref="B389:C389"/>
    <mergeCell ref="B390:C390"/>
    <mergeCell ref="B391:C391"/>
    <mergeCell ref="B384:C384"/>
    <mergeCell ref="B385:C385"/>
    <mergeCell ref="B386:C386"/>
    <mergeCell ref="B387:C387"/>
    <mergeCell ref="B380:C380"/>
    <mergeCell ref="B381:C381"/>
    <mergeCell ref="B382:C382"/>
    <mergeCell ref="B383:C383"/>
    <mergeCell ref="B376:C376"/>
    <mergeCell ref="B377:C377"/>
    <mergeCell ref="B378:C378"/>
    <mergeCell ref="B379:C379"/>
    <mergeCell ref="B372:C372"/>
    <mergeCell ref="B373:C373"/>
    <mergeCell ref="B374:C374"/>
    <mergeCell ref="B375:C375"/>
    <mergeCell ref="B368:C368"/>
    <mergeCell ref="B369:C369"/>
    <mergeCell ref="B370:J370"/>
    <mergeCell ref="B371:C371"/>
    <mergeCell ref="B364:C364"/>
    <mergeCell ref="B365:C365"/>
    <mergeCell ref="B366:C366"/>
    <mergeCell ref="B367:C367"/>
    <mergeCell ref="B360:C360"/>
    <mergeCell ref="B361:C361"/>
    <mergeCell ref="B362:C362"/>
    <mergeCell ref="B363:C363"/>
    <mergeCell ref="B356:C356"/>
    <mergeCell ref="B357:C357"/>
    <mergeCell ref="B358:C358"/>
    <mergeCell ref="B359:C359"/>
    <mergeCell ref="B352:C352"/>
    <mergeCell ref="B353:C353"/>
    <mergeCell ref="B354:C354"/>
    <mergeCell ref="B355:C355"/>
    <mergeCell ref="B348:C348"/>
    <mergeCell ref="B349:C349"/>
    <mergeCell ref="B350:C350"/>
    <mergeCell ref="B351:C351"/>
    <mergeCell ref="B344:C344"/>
    <mergeCell ref="B345:C345"/>
    <mergeCell ref="B346:J346"/>
    <mergeCell ref="B347:C347"/>
    <mergeCell ref="B340:C340"/>
    <mergeCell ref="B341:C341"/>
    <mergeCell ref="B342:C342"/>
    <mergeCell ref="B343:C343"/>
    <mergeCell ref="B336:C336"/>
    <mergeCell ref="B337:C337"/>
    <mergeCell ref="B338:C338"/>
    <mergeCell ref="B339:C339"/>
    <mergeCell ref="B332:C332"/>
    <mergeCell ref="B333:C333"/>
    <mergeCell ref="B334:C334"/>
    <mergeCell ref="B335:C335"/>
    <mergeCell ref="B328:C328"/>
    <mergeCell ref="B329:C329"/>
    <mergeCell ref="B330:C330"/>
    <mergeCell ref="B331:C331"/>
    <mergeCell ref="B324:C324"/>
    <mergeCell ref="B325:C325"/>
    <mergeCell ref="B326:C326"/>
    <mergeCell ref="B327:C327"/>
    <mergeCell ref="B320:C320"/>
    <mergeCell ref="B321:C321"/>
    <mergeCell ref="B322:C322"/>
    <mergeCell ref="B323:C323"/>
    <mergeCell ref="B316:C316"/>
    <mergeCell ref="B317:C317"/>
    <mergeCell ref="B318:C318"/>
    <mergeCell ref="B319:C319"/>
    <mergeCell ref="B312:C312"/>
    <mergeCell ref="B313:C313"/>
    <mergeCell ref="B314:C314"/>
    <mergeCell ref="B315:C315"/>
    <mergeCell ref="B308:C308"/>
    <mergeCell ref="B309:C309"/>
    <mergeCell ref="B310:C310"/>
    <mergeCell ref="B311:C311"/>
    <mergeCell ref="B300:C300"/>
    <mergeCell ref="B301:C301"/>
    <mergeCell ref="B302:C302"/>
    <mergeCell ref="B307:J307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292:C292"/>
    <mergeCell ref="B293:C293"/>
    <mergeCell ref="B294:C294"/>
    <mergeCell ref="B295:C295"/>
    <mergeCell ref="B288:C288"/>
    <mergeCell ref="B289:C289"/>
    <mergeCell ref="B290:C290"/>
    <mergeCell ref="B291:C291"/>
    <mergeCell ref="B284:C284"/>
    <mergeCell ref="B285:C285"/>
    <mergeCell ref="B286:C286"/>
    <mergeCell ref="B287:C287"/>
    <mergeCell ref="B280:C280"/>
    <mergeCell ref="B281:C281"/>
    <mergeCell ref="B282:C282"/>
    <mergeCell ref="B283:C283"/>
    <mergeCell ref="B276:C276"/>
    <mergeCell ref="B277:C277"/>
    <mergeCell ref="B278:C278"/>
    <mergeCell ref="B279:C279"/>
    <mergeCell ref="B272:C272"/>
    <mergeCell ref="B273:C273"/>
    <mergeCell ref="B274:C274"/>
    <mergeCell ref="B275:C275"/>
    <mergeCell ref="B268:C268"/>
    <mergeCell ref="B269:C269"/>
    <mergeCell ref="B270:C270"/>
    <mergeCell ref="B271:C271"/>
    <mergeCell ref="B264:C264"/>
    <mergeCell ref="B265:C265"/>
    <mergeCell ref="B266:C266"/>
    <mergeCell ref="B267:C267"/>
    <mergeCell ref="B263:C26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50:C250"/>
    <mergeCell ref="B251:C251"/>
    <mergeCell ref="B252:C252"/>
    <mergeCell ref="B253:C253"/>
    <mergeCell ref="B246:C246"/>
    <mergeCell ref="B247:C247"/>
    <mergeCell ref="B248:C248"/>
    <mergeCell ref="B249:C249"/>
    <mergeCell ref="B242:C242"/>
    <mergeCell ref="B243:C243"/>
    <mergeCell ref="B244:C244"/>
    <mergeCell ref="B245:C245"/>
    <mergeCell ref="B238:C238"/>
    <mergeCell ref="B239:C239"/>
    <mergeCell ref="B240:C240"/>
    <mergeCell ref="B241:J241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22:C222"/>
    <mergeCell ref="B223:C223"/>
    <mergeCell ref="B224:C224"/>
    <mergeCell ref="B225:C225"/>
    <mergeCell ref="B218:C218"/>
    <mergeCell ref="B219:C219"/>
    <mergeCell ref="B220:C220"/>
    <mergeCell ref="B221:C221"/>
    <mergeCell ref="B214:C214"/>
    <mergeCell ref="B215:C215"/>
    <mergeCell ref="B216:C216"/>
    <mergeCell ref="B217:C217"/>
    <mergeCell ref="B210:C210"/>
    <mergeCell ref="B211:C211"/>
    <mergeCell ref="B212:C212"/>
    <mergeCell ref="B213:C213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186:C186"/>
    <mergeCell ref="B187:C187"/>
    <mergeCell ref="B188:C188"/>
    <mergeCell ref="B189:C189"/>
    <mergeCell ref="B182:C182"/>
    <mergeCell ref="B183:C183"/>
    <mergeCell ref="B184:J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J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J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2:J2"/>
    <mergeCell ref="B3:K3"/>
    <mergeCell ref="B4:C4"/>
    <mergeCell ref="B5:J5"/>
  </mergeCells>
  <printOptions/>
  <pageMargins left="0.6299212598425197" right="0.1968503937007874" top="0.2362204724409449" bottom="0.2362204724409449" header="0.31496062992125984" footer="0.31496062992125984"/>
  <pageSetup horizontalDpi="600" verticalDpi="600" orientation="portrait" paperSize="9" scale="91" r:id="rId1"/>
  <rowBreaks count="12" manualBreakCount="12">
    <brk id="56" max="7" man="1"/>
    <brk id="118" max="7" man="1"/>
    <brk id="172" max="7" man="1"/>
    <brk id="215" max="7" man="1"/>
    <brk id="259" max="7" man="1"/>
    <brk id="304" max="7" man="1"/>
    <brk id="360" max="7" man="1"/>
    <brk id="406" max="7" man="1"/>
    <brk id="447" max="7" man="1"/>
    <brk id="495" max="7" man="1"/>
    <brk id="553" max="7" man="1"/>
    <brk id="6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626"/>
  <sheetViews>
    <sheetView zoomScalePageLayoutView="0" workbookViewId="0" topLeftCell="A1">
      <selection activeCell="F393" sqref="F393"/>
    </sheetView>
  </sheetViews>
  <sheetFormatPr defaultColWidth="9.140625" defaultRowHeight="15"/>
  <cols>
    <col min="1" max="1" width="3.8515625" style="120" customWidth="1"/>
    <col min="2" max="2" width="12.00390625" style="1" customWidth="1"/>
    <col min="3" max="3" width="15.57421875" style="1" customWidth="1"/>
    <col min="4" max="4" width="11.00390625" style="1" customWidth="1"/>
    <col min="5" max="5" width="10.8515625" style="1" customWidth="1"/>
    <col min="6" max="6" width="12.8515625" style="1" customWidth="1"/>
    <col min="7" max="7" width="12.421875" style="1" customWidth="1"/>
    <col min="8" max="8" width="15.57421875" style="18" customWidth="1"/>
    <col min="9" max="9" width="22.140625" style="18" customWidth="1"/>
    <col min="10" max="10" width="10.57421875" style="18" customWidth="1"/>
    <col min="11" max="11" width="6.28125" style="1" customWidth="1"/>
    <col min="12" max="12" width="6.7109375" style="1" customWidth="1"/>
    <col min="13" max="16384" width="9.140625" style="1" customWidth="1"/>
  </cols>
  <sheetData>
    <row r="1" ht="12" customHeight="1">
      <c r="A1" s="118"/>
    </row>
    <row r="2" spans="1:11" ht="30" customHeight="1">
      <c r="A2" s="119"/>
      <c r="B2" s="142" t="s">
        <v>1763</v>
      </c>
      <c r="C2" s="143"/>
      <c r="D2" s="143"/>
      <c r="E2" s="143"/>
      <c r="F2" s="143"/>
      <c r="G2" s="143"/>
      <c r="H2" s="143"/>
      <c r="I2" s="143"/>
      <c r="J2" s="143"/>
      <c r="K2" s="25"/>
    </row>
    <row r="3" spans="2:11" ht="18.75" customHeight="1" thickBot="1">
      <c r="B3" s="382" t="s">
        <v>46</v>
      </c>
      <c r="C3" s="383"/>
      <c r="D3" s="383"/>
      <c r="E3" s="383"/>
      <c r="F3" s="383"/>
      <c r="G3" s="383"/>
      <c r="H3" s="383"/>
      <c r="I3" s="383"/>
      <c r="J3" s="383"/>
      <c r="K3" s="383"/>
    </row>
    <row r="4" spans="1:10" ht="93.75" customHeight="1" thickBot="1">
      <c r="A4" s="191" t="s">
        <v>1762</v>
      </c>
      <c r="B4" s="408" t="s">
        <v>1765</v>
      </c>
      <c r="C4" s="409"/>
      <c r="D4" s="193" t="s">
        <v>1754</v>
      </c>
      <c r="E4" s="194" t="s">
        <v>25</v>
      </c>
      <c r="F4" s="192" t="s">
        <v>1753</v>
      </c>
      <c r="G4" s="194" t="s">
        <v>26</v>
      </c>
      <c r="H4" s="195" t="s">
        <v>1755</v>
      </c>
      <c r="I4" s="195" t="s">
        <v>1757</v>
      </c>
      <c r="J4" s="196" t="s">
        <v>1222</v>
      </c>
    </row>
    <row r="5" spans="1:10" ht="13.5" customHeight="1">
      <c r="A5" s="190"/>
      <c r="B5" s="79" t="s">
        <v>51</v>
      </c>
      <c r="C5" s="79"/>
      <c r="D5" s="79"/>
      <c r="E5" s="79"/>
      <c r="F5" s="79"/>
      <c r="G5" s="79"/>
      <c r="H5" s="79"/>
      <c r="I5" s="79"/>
      <c r="J5" s="405"/>
    </row>
    <row r="6" spans="1:10" ht="12" customHeight="1">
      <c r="A6" s="122">
        <v>1</v>
      </c>
      <c r="B6" s="400" t="s">
        <v>52</v>
      </c>
      <c r="C6" s="390"/>
      <c r="D6" s="58">
        <v>4</v>
      </c>
      <c r="E6" s="185">
        <v>4</v>
      </c>
      <c r="F6" s="40">
        <v>217.9</v>
      </c>
      <c r="G6" s="185">
        <v>5</v>
      </c>
      <c r="H6" s="64" t="s">
        <v>1219</v>
      </c>
      <c r="I6" s="33"/>
      <c r="J6" s="123">
        <v>40299</v>
      </c>
    </row>
    <row r="7" spans="1:10" ht="12" customHeight="1">
      <c r="A7" s="122">
        <v>2</v>
      </c>
      <c r="B7" s="401" t="s">
        <v>54</v>
      </c>
      <c r="C7" s="377"/>
      <c r="D7" s="56">
        <v>2</v>
      </c>
      <c r="E7" s="185">
        <v>2</v>
      </c>
      <c r="F7" s="40">
        <v>80.6</v>
      </c>
      <c r="G7" s="185">
        <v>1</v>
      </c>
      <c r="H7" s="64" t="s">
        <v>1220</v>
      </c>
      <c r="I7" s="33"/>
      <c r="J7" s="123">
        <v>40299</v>
      </c>
    </row>
    <row r="8" spans="1:10" ht="12" customHeight="1">
      <c r="A8" s="122">
        <v>3</v>
      </c>
      <c r="B8" s="401" t="s">
        <v>57</v>
      </c>
      <c r="C8" s="377"/>
      <c r="D8" s="56">
        <v>12</v>
      </c>
      <c r="E8" s="185">
        <v>12</v>
      </c>
      <c r="F8" s="40">
        <v>460.2</v>
      </c>
      <c r="G8" s="185">
        <v>19</v>
      </c>
      <c r="H8" s="64" t="s">
        <v>1221</v>
      </c>
      <c r="I8" s="33"/>
      <c r="J8" s="123">
        <v>40299</v>
      </c>
    </row>
    <row r="9" spans="1:10" ht="12" customHeight="1">
      <c r="A9" s="122">
        <v>4</v>
      </c>
      <c r="B9" s="401" t="s">
        <v>60</v>
      </c>
      <c r="C9" s="377"/>
      <c r="D9" s="56">
        <v>1</v>
      </c>
      <c r="E9" s="185">
        <v>1</v>
      </c>
      <c r="F9" s="40">
        <v>40.2</v>
      </c>
      <c r="G9" s="185">
        <v>3</v>
      </c>
      <c r="H9" s="64" t="s">
        <v>1225</v>
      </c>
      <c r="I9" s="33"/>
      <c r="J9" s="123">
        <v>40299</v>
      </c>
    </row>
    <row r="10" spans="1:10" ht="12" customHeight="1">
      <c r="A10" s="122">
        <v>5</v>
      </c>
      <c r="B10" s="401" t="s">
        <v>61</v>
      </c>
      <c r="C10" s="377"/>
      <c r="D10" s="56">
        <v>3</v>
      </c>
      <c r="E10" s="185">
        <v>3</v>
      </c>
      <c r="F10" s="40">
        <v>111.8</v>
      </c>
      <c r="G10" s="185">
        <v>11</v>
      </c>
      <c r="H10" s="64" t="s">
        <v>1226</v>
      </c>
      <c r="I10" s="33"/>
      <c r="J10" s="123">
        <v>40299</v>
      </c>
    </row>
    <row r="11" spans="1:10" ht="12" customHeight="1">
      <c r="A11" s="122">
        <v>6</v>
      </c>
      <c r="B11" s="401" t="s">
        <v>63</v>
      </c>
      <c r="C11" s="377"/>
      <c r="D11" s="56">
        <v>3</v>
      </c>
      <c r="E11" s="185">
        <v>3</v>
      </c>
      <c r="F11" s="40">
        <v>91.8</v>
      </c>
      <c r="G11" s="185">
        <v>8</v>
      </c>
      <c r="H11" s="64" t="s">
        <v>1227</v>
      </c>
      <c r="I11" s="33"/>
      <c r="J11" s="123">
        <v>40299</v>
      </c>
    </row>
    <row r="12" spans="1:10" ht="12" customHeight="1">
      <c r="A12" s="122">
        <v>7</v>
      </c>
      <c r="B12" s="401" t="s">
        <v>65</v>
      </c>
      <c r="C12" s="377"/>
      <c r="D12" s="56">
        <v>4</v>
      </c>
      <c r="E12" s="185">
        <v>4</v>
      </c>
      <c r="F12" s="40">
        <v>91</v>
      </c>
      <c r="G12" s="185">
        <v>8</v>
      </c>
      <c r="H12" s="64" t="s">
        <v>1228</v>
      </c>
      <c r="I12" s="33"/>
      <c r="J12" s="123">
        <v>40299</v>
      </c>
    </row>
    <row r="13" spans="1:10" ht="12" customHeight="1">
      <c r="A13" s="122">
        <v>8</v>
      </c>
      <c r="B13" s="401" t="s">
        <v>67</v>
      </c>
      <c r="C13" s="377"/>
      <c r="D13" s="56">
        <v>4</v>
      </c>
      <c r="E13" s="185">
        <v>4</v>
      </c>
      <c r="F13" s="40">
        <v>97.7</v>
      </c>
      <c r="G13" s="185">
        <v>14</v>
      </c>
      <c r="H13" s="64" t="s">
        <v>1229</v>
      </c>
      <c r="I13" s="33"/>
      <c r="J13" s="123">
        <v>40299</v>
      </c>
    </row>
    <row r="14" spans="1:10" ht="12" customHeight="1">
      <c r="A14" s="122">
        <v>9</v>
      </c>
      <c r="B14" s="401" t="s">
        <v>69</v>
      </c>
      <c r="C14" s="377"/>
      <c r="D14" s="56">
        <v>2</v>
      </c>
      <c r="E14" s="185">
        <v>2</v>
      </c>
      <c r="F14" s="40">
        <v>108.2</v>
      </c>
      <c r="G14" s="185">
        <v>9</v>
      </c>
      <c r="H14" s="64" t="s">
        <v>1230</v>
      </c>
      <c r="I14" s="33"/>
      <c r="J14" s="123">
        <v>40299</v>
      </c>
    </row>
    <row r="15" spans="1:10" ht="12" customHeight="1">
      <c r="A15" s="122">
        <v>10</v>
      </c>
      <c r="B15" s="401" t="s">
        <v>71</v>
      </c>
      <c r="C15" s="377"/>
      <c r="D15" s="56">
        <v>2</v>
      </c>
      <c r="E15" s="185">
        <v>2</v>
      </c>
      <c r="F15" s="40">
        <v>93.9</v>
      </c>
      <c r="G15" s="185">
        <v>2</v>
      </c>
      <c r="H15" s="64" t="s">
        <v>1231</v>
      </c>
      <c r="I15" s="33"/>
      <c r="J15" s="123">
        <v>40299</v>
      </c>
    </row>
    <row r="16" spans="1:10" ht="12" customHeight="1">
      <c r="A16" s="122">
        <v>11</v>
      </c>
      <c r="B16" s="401" t="s">
        <v>73</v>
      </c>
      <c r="C16" s="377"/>
      <c r="D16" s="56">
        <v>8</v>
      </c>
      <c r="E16" s="185">
        <v>10</v>
      </c>
      <c r="F16" s="40">
        <v>402.2</v>
      </c>
      <c r="G16" s="185">
        <v>13</v>
      </c>
      <c r="H16" s="64" t="s">
        <v>1232</v>
      </c>
      <c r="I16" s="33"/>
      <c r="J16" s="123">
        <v>40299</v>
      </c>
    </row>
    <row r="17" spans="1:10" ht="12" customHeight="1">
      <c r="A17" s="122">
        <v>12</v>
      </c>
      <c r="B17" s="401" t="s">
        <v>75</v>
      </c>
      <c r="C17" s="377"/>
      <c r="D17" s="56">
        <v>8</v>
      </c>
      <c r="E17" s="185">
        <v>8</v>
      </c>
      <c r="F17" s="40">
        <v>392.4</v>
      </c>
      <c r="G17" s="185">
        <v>22</v>
      </c>
      <c r="H17" s="64" t="s">
        <v>1233</v>
      </c>
      <c r="I17" s="33"/>
      <c r="J17" s="123">
        <v>40299</v>
      </c>
    </row>
    <row r="18" spans="1:10" ht="12" customHeight="1">
      <c r="A18" s="122">
        <v>13</v>
      </c>
      <c r="B18" s="401" t="s">
        <v>77</v>
      </c>
      <c r="C18" s="377"/>
      <c r="D18" s="56">
        <v>8</v>
      </c>
      <c r="E18" s="185">
        <v>8</v>
      </c>
      <c r="F18" s="40">
        <v>391.5</v>
      </c>
      <c r="G18" s="185">
        <v>19</v>
      </c>
      <c r="H18" s="64" t="s">
        <v>1234</v>
      </c>
      <c r="I18" s="33"/>
      <c r="J18" s="123">
        <v>40299</v>
      </c>
    </row>
    <row r="19" spans="1:10" ht="12" customHeight="1">
      <c r="A19" s="122">
        <v>14</v>
      </c>
      <c r="B19" s="401" t="s">
        <v>80</v>
      </c>
      <c r="C19" s="377"/>
      <c r="D19" s="56">
        <v>8</v>
      </c>
      <c r="E19" s="185">
        <v>9</v>
      </c>
      <c r="F19" s="40">
        <v>380.8</v>
      </c>
      <c r="G19" s="185">
        <v>14</v>
      </c>
      <c r="H19" s="64" t="s">
        <v>1235</v>
      </c>
      <c r="I19" s="33"/>
      <c r="J19" s="123">
        <v>40299</v>
      </c>
    </row>
    <row r="20" spans="1:10" ht="12" customHeight="1">
      <c r="A20" s="122">
        <v>15</v>
      </c>
      <c r="B20" s="401" t="s">
        <v>82</v>
      </c>
      <c r="C20" s="372"/>
      <c r="D20" s="57">
        <v>12</v>
      </c>
      <c r="E20" s="185">
        <v>14</v>
      </c>
      <c r="F20" s="197">
        <v>502.9</v>
      </c>
      <c r="G20" s="185">
        <v>36</v>
      </c>
      <c r="H20" s="64" t="s">
        <v>1236</v>
      </c>
      <c r="I20" s="33"/>
      <c r="J20" s="123">
        <v>40299</v>
      </c>
    </row>
    <row r="21" spans="1:10" ht="12" customHeight="1">
      <c r="A21" s="122">
        <v>16</v>
      </c>
      <c r="B21" s="402" t="s">
        <v>85</v>
      </c>
      <c r="C21" s="362"/>
      <c r="D21" s="32">
        <v>12</v>
      </c>
      <c r="E21" s="185">
        <v>13</v>
      </c>
      <c r="F21" s="197">
        <v>502.9</v>
      </c>
      <c r="G21" s="185">
        <v>28</v>
      </c>
      <c r="H21" s="64" t="s">
        <v>1237</v>
      </c>
      <c r="I21" s="33"/>
      <c r="J21" s="123">
        <v>40299</v>
      </c>
    </row>
    <row r="22" spans="1:10" ht="12" customHeight="1">
      <c r="A22" s="122">
        <v>17</v>
      </c>
      <c r="B22" s="403" t="s">
        <v>88</v>
      </c>
      <c r="C22" s="367"/>
      <c r="D22" s="32">
        <v>12</v>
      </c>
      <c r="E22" s="185">
        <v>13</v>
      </c>
      <c r="F22" s="197">
        <v>503.6</v>
      </c>
      <c r="G22" s="185">
        <v>33</v>
      </c>
      <c r="H22" s="64" t="s">
        <v>1238</v>
      </c>
      <c r="I22" s="33"/>
      <c r="J22" s="123">
        <v>40299</v>
      </c>
    </row>
    <row r="23" spans="1:10" ht="12" customHeight="1">
      <c r="A23" s="122">
        <v>18</v>
      </c>
      <c r="B23" s="403" t="s">
        <v>90</v>
      </c>
      <c r="C23" s="367"/>
      <c r="D23" s="32">
        <v>22</v>
      </c>
      <c r="E23" s="185">
        <v>22</v>
      </c>
      <c r="F23" s="197">
        <v>922.9</v>
      </c>
      <c r="G23" s="185">
        <v>52</v>
      </c>
      <c r="H23" s="64" t="s">
        <v>1239</v>
      </c>
      <c r="I23" s="33"/>
      <c r="J23" s="123">
        <v>40299</v>
      </c>
    </row>
    <row r="24" spans="1:10" ht="12" customHeight="1">
      <c r="A24" s="122">
        <v>19</v>
      </c>
      <c r="B24" s="403" t="s">
        <v>93</v>
      </c>
      <c r="C24" s="367"/>
      <c r="D24" s="32">
        <v>33</v>
      </c>
      <c r="E24" s="185">
        <v>34</v>
      </c>
      <c r="F24" s="197">
        <v>1377.5</v>
      </c>
      <c r="G24" s="185">
        <v>76</v>
      </c>
      <c r="H24" s="64" t="s">
        <v>1240</v>
      </c>
      <c r="I24" s="33"/>
      <c r="J24" s="123">
        <v>40299</v>
      </c>
    </row>
    <row r="25" spans="1:10" ht="12" customHeight="1">
      <c r="A25" s="122">
        <v>20</v>
      </c>
      <c r="B25" s="403" t="s">
        <v>96</v>
      </c>
      <c r="C25" s="367"/>
      <c r="D25" s="32">
        <v>33</v>
      </c>
      <c r="E25" s="185">
        <v>34</v>
      </c>
      <c r="F25" s="197">
        <v>1348.2</v>
      </c>
      <c r="G25" s="185">
        <v>78</v>
      </c>
      <c r="H25" s="64" t="s">
        <v>1241</v>
      </c>
      <c r="I25" s="33"/>
      <c r="J25" s="123">
        <v>40299</v>
      </c>
    </row>
    <row r="26" spans="1:10" ht="12" customHeight="1">
      <c r="A26" s="122">
        <v>21</v>
      </c>
      <c r="B26" s="403" t="s">
        <v>98</v>
      </c>
      <c r="C26" s="367"/>
      <c r="D26" s="32">
        <v>36</v>
      </c>
      <c r="E26" s="185">
        <v>37</v>
      </c>
      <c r="F26" s="197">
        <v>1832.4</v>
      </c>
      <c r="G26" s="185">
        <v>104</v>
      </c>
      <c r="H26" s="64" t="s">
        <v>1242</v>
      </c>
      <c r="I26" s="33"/>
      <c r="J26" s="123">
        <v>40299</v>
      </c>
    </row>
    <row r="27" spans="1:10" ht="12" customHeight="1">
      <c r="A27" s="122">
        <v>22</v>
      </c>
      <c r="B27" s="403" t="s">
        <v>101</v>
      </c>
      <c r="C27" s="367"/>
      <c r="D27" s="32">
        <v>4</v>
      </c>
      <c r="E27" s="185">
        <v>5</v>
      </c>
      <c r="F27" s="197">
        <v>248</v>
      </c>
      <c r="G27" s="185">
        <v>18</v>
      </c>
      <c r="H27" s="64" t="s">
        <v>1243</v>
      </c>
      <c r="I27" s="33"/>
      <c r="J27" s="123">
        <v>40299</v>
      </c>
    </row>
    <row r="28" spans="1:10" ht="12" customHeight="1">
      <c r="A28" s="122">
        <v>23</v>
      </c>
      <c r="B28" s="403" t="s">
        <v>103</v>
      </c>
      <c r="C28" s="367"/>
      <c r="D28" s="200">
        <f>10+1</f>
        <v>11</v>
      </c>
      <c r="E28" s="201">
        <v>11</v>
      </c>
      <c r="F28" s="199">
        <f>307.9+19</f>
        <v>326.9</v>
      </c>
      <c r="G28" s="201">
        <v>12</v>
      </c>
      <c r="H28" s="64" t="s">
        <v>1244</v>
      </c>
      <c r="I28" s="33"/>
      <c r="J28" s="123">
        <v>40299</v>
      </c>
    </row>
    <row r="29" spans="1:10" ht="12" customHeight="1">
      <c r="A29" s="122">
        <v>24</v>
      </c>
      <c r="B29" s="403" t="s">
        <v>105</v>
      </c>
      <c r="C29" s="367"/>
      <c r="D29" s="32">
        <v>4</v>
      </c>
      <c r="E29" s="185">
        <v>5</v>
      </c>
      <c r="F29" s="197">
        <v>259.7</v>
      </c>
      <c r="G29" s="185">
        <v>17</v>
      </c>
      <c r="H29" s="64" t="s">
        <v>1245</v>
      </c>
      <c r="I29" s="33"/>
      <c r="J29" s="123">
        <v>40299</v>
      </c>
    </row>
    <row r="30" spans="1:10" ht="12" customHeight="1">
      <c r="A30" s="122">
        <v>25</v>
      </c>
      <c r="B30" s="403" t="s">
        <v>106</v>
      </c>
      <c r="C30" s="367"/>
      <c r="D30" s="32">
        <v>36</v>
      </c>
      <c r="E30" s="185">
        <v>36</v>
      </c>
      <c r="F30" s="197">
        <v>1905.4</v>
      </c>
      <c r="G30" s="185">
        <v>118</v>
      </c>
      <c r="H30" s="64" t="s">
        <v>1246</v>
      </c>
      <c r="I30" s="33"/>
      <c r="J30" s="123">
        <v>40299</v>
      </c>
    </row>
    <row r="31" spans="1:10" ht="12" customHeight="1">
      <c r="A31" s="122">
        <v>26</v>
      </c>
      <c r="B31" s="403" t="s">
        <v>109</v>
      </c>
      <c r="C31" s="367"/>
      <c r="D31" s="32">
        <v>18</v>
      </c>
      <c r="E31" s="185">
        <v>19</v>
      </c>
      <c r="F31" s="197">
        <v>1008.6</v>
      </c>
      <c r="G31" s="185">
        <v>57</v>
      </c>
      <c r="H31" s="64" t="s">
        <v>1247</v>
      </c>
      <c r="I31" s="33"/>
      <c r="J31" s="123">
        <v>40299</v>
      </c>
    </row>
    <row r="32" spans="1:10" ht="12" customHeight="1">
      <c r="A32" s="122">
        <v>27</v>
      </c>
      <c r="B32" s="403" t="s">
        <v>112</v>
      </c>
      <c r="C32" s="367"/>
      <c r="D32" s="32">
        <v>13</v>
      </c>
      <c r="E32" s="185">
        <v>14</v>
      </c>
      <c r="F32" s="197">
        <v>740</v>
      </c>
      <c r="G32" s="185">
        <v>33</v>
      </c>
      <c r="H32" s="64" t="s">
        <v>1248</v>
      </c>
      <c r="I32" s="33"/>
      <c r="J32" s="123">
        <v>40299</v>
      </c>
    </row>
    <row r="33" spans="1:10" ht="12" customHeight="1">
      <c r="A33" s="122">
        <v>28</v>
      </c>
      <c r="B33" s="403" t="s">
        <v>114</v>
      </c>
      <c r="C33" s="367"/>
      <c r="D33" s="32">
        <v>4</v>
      </c>
      <c r="E33" s="185">
        <v>4</v>
      </c>
      <c r="F33" s="197">
        <v>90.1</v>
      </c>
      <c r="G33" s="185">
        <v>7</v>
      </c>
      <c r="H33" s="64" t="s">
        <v>1223</v>
      </c>
      <c r="I33" s="33"/>
      <c r="J33" s="123">
        <v>40299</v>
      </c>
    </row>
    <row r="34" spans="1:10" ht="12" customHeight="1">
      <c r="A34" s="122">
        <v>29</v>
      </c>
      <c r="B34" s="403" t="s">
        <v>116</v>
      </c>
      <c r="C34" s="367"/>
      <c r="D34" s="32">
        <v>2</v>
      </c>
      <c r="E34" s="185">
        <v>2</v>
      </c>
      <c r="F34" s="197">
        <v>59.6</v>
      </c>
      <c r="G34" s="185">
        <v>4</v>
      </c>
      <c r="H34" s="64" t="s">
        <v>1224</v>
      </c>
      <c r="I34" s="33"/>
      <c r="J34" s="123">
        <v>40299</v>
      </c>
    </row>
    <row r="35" spans="1:10" ht="12" customHeight="1">
      <c r="A35" s="122">
        <v>30</v>
      </c>
      <c r="B35" s="403" t="s">
        <v>118</v>
      </c>
      <c r="C35" s="367"/>
      <c r="D35" s="32">
        <v>2</v>
      </c>
      <c r="E35" s="185">
        <v>2</v>
      </c>
      <c r="F35" s="197">
        <v>80.7</v>
      </c>
      <c r="G35" s="185">
        <v>3</v>
      </c>
      <c r="H35" s="64" t="s">
        <v>1253</v>
      </c>
      <c r="I35" s="33"/>
      <c r="J35" s="123">
        <v>40299</v>
      </c>
    </row>
    <row r="36" spans="1:10" ht="12" customHeight="1">
      <c r="A36" s="122">
        <v>31</v>
      </c>
      <c r="B36" s="403" t="s">
        <v>119</v>
      </c>
      <c r="C36" s="367"/>
      <c r="D36" s="32">
        <v>4</v>
      </c>
      <c r="E36" s="185">
        <v>4</v>
      </c>
      <c r="F36" s="198">
        <v>116</v>
      </c>
      <c r="G36" s="185">
        <v>9</v>
      </c>
      <c r="H36" s="64" t="s">
        <v>1254</v>
      </c>
      <c r="I36" s="33"/>
      <c r="J36" s="123">
        <v>40299</v>
      </c>
    </row>
    <row r="37" spans="1:10" ht="12" customHeight="1">
      <c r="A37" s="122">
        <v>32</v>
      </c>
      <c r="B37" s="403" t="s">
        <v>120</v>
      </c>
      <c r="C37" s="367"/>
      <c r="D37" s="32">
        <v>2</v>
      </c>
      <c r="E37" s="185">
        <v>2</v>
      </c>
      <c r="F37" s="197">
        <v>50.3</v>
      </c>
      <c r="G37" s="185">
        <v>4</v>
      </c>
      <c r="H37" s="64" t="s">
        <v>1255</v>
      </c>
      <c r="I37" s="33"/>
      <c r="J37" s="123">
        <v>40299</v>
      </c>
    </row>
    <row r="38" spans="1:10" ht="12" customHeight="1">
      <c r="A38" s="122">
        <v>33</v>
      </c>
      <c r="B38" s="403" t="s">
        <v>121</v>
      </c>
      <c r="C38" s="367"/>
      <c r="D38" s="32">
        <v>8</v>
      </c>
      <c r="E38" s="185">
        <v>8</v>
      </c>
      <c r="F38" s="197">
        <v>352.2</v>
      </c>
      <c r="G38" s="185">
        <v>11</v>
      </c>
      <c r="H38" s="64" t="s">
        <v>1256</v>
      </c>
      <c r="I38" s="33"/>
      <c r="J38" s="123">
        <v>40299</v>
      </c>
    </row>
    <row r="39" spans="1:10" ht="12" customHeight="1">
      <c r="A39" s="122">
        <v>34</v>
      </c>
      <c r="B39" s="403" t="s">
        <v>122</v>
      </c>
      <c r="C39" s="367"/>
      <c r="D39" s="32">
        <v>2</v>
      </c>
      <c r="E39" s="185">
        <v>2</v>
      </c>
      <c r="F39" s="197">
        <v>153.8</v>
      </c>
      <c r="G39" s="185">
        <v>11</v>
      </c>
      <c r="H39" s="64" t="s">
        <v>1257</v>
      </c>
      <c r="I39" s="33"/>
      <c r="J39" s="123">
        <v>40299</v>
      </c>
    </row>
    <row r="40" spans="1:10" ht="12" customHeight="1">
      <c r="A40" s="122">
        <v>35</v>
      </c>
      <c r="B40" s="403" t="s">
        <v>123</v>
      </c>
      <c r="C40" s="367"/>
      <c r="D40" s="32">
        <v>1</v>
      </c>
      <c r="E40" s="185">
        <v>1</v>
      </c>
      <c r="F40" s="197">
        <v>30.8</v>
      </c>
      <c r="G40" s="185">
        <v>3</v>
      </c>
      <c r="H40" s="64" t="s">
        <v>1249</v>
      </c>
      <c r="I40" s="33"/>
      <c r="J40" s="123">
        <v>40299</v>
      </c>
    </row>
    <row r="41" spans="1:10" ht="12" customHeight="1">
      <c r="A41" s="122">
        <v>36</v>
      </c>
      <c r="B41" s="403" t="s">
        <v>124</v>
      </c>
      <c r="C41" s="367"/>
      <c r="D41" s="32">
        <v>1</v>
      </c>
      <c r="E41" s="185">
        <v>1</v>
      </c>
      <c r="F41" s="197">
        <v>29.5</v>
      </c>
      <c r="G41" s="185">
        <v>7</v>
      </c>
      <c r="H41" s="64" t="s">
        <v>1250</v>
      </c>
      <c r="I41" s="33"/>
      <c r="J41" s="123">
        <v>40299</v>
      </c>
    </row>
    <row r="42" spans="1:10" ht="12" customHeight="1">
      <c r="A42" s="122">
        <v>37</v>
      </c>
      <c r="B42" s="403" t="s">
        <v>125</v>
      </c>
      <c r="C42" s="367"/>
      <c r="D42" s="32">
        <v>1</v>
      </c>
      <c r="E42" s="185">
        <v>1</v>
      </c>
      <c r="F42" s="197">
        <v>41.4</v>
      </c>
      <c r="G42" s="185">
        <v>3</v>
      </c>
      <c r="H42" s="64" t="s">
        <v>1251</v>
      </c>
      <c r="I42" s="33"/>
      <c r="J42" s="123">
        <v>40299</v>
      </c>
    </row>
    <row r="43" spans="1:10" ht="12" customHeight="1">
      <c r="A43" s="122">
        <v>38</v>
      </c>
      <c r="B43" s="403" t="s">
        <v>127</v>
      </c>
      <c r="C43" s="367"/>
      <c r="D43" s="32">
        <v>6</v>
      </c>
      <c r="E43" s="185">
        <v>6</v>
      </c>
      <c r="F43" s="197">
        <v>155.7</v>
      </c>
      <c r="G43" s="185">
        <v>10</v>
      </c>
      <c r="H43" s="64" t="s">
        <v>1252</v>
      </c>
      <c r="I43" s="33"/>
      <c r="J43" s="123">
        <v>40299</v>
      </c>
    </row>
    <row r="44" spans="1:10" ht="12" customHeight="1">
      <c r="A44" s="122">
        <v>39</v>
      </c>
      <c r="B44" s="403" t="s">
        <v>129</v>
      </c>
      <c r="C44" s="367"/>
      <c r="D44" s="32">
        <v>3</v>
      </c>
      <c r="E44" s="185">
        <v>3</v>
      </c>
      <c r="F44" s="197">
        <v>115.8</v>
      </c>
      <c r="G44" s="185">
        <v>2</v>
      </c>
      <c r="H44" s="64" t="s">
        <v>1258</v>
      </c>
      <c r="I44" s="33"/>
      <c r="J44" s="123">
        <v>40299</v>
      </c>
    </row>
    <row r="45" spans="1:10" ht="12" customHeight="1">
      <c r="A45" s="122">
        <v>40</v>
      </c>
      <c r="B45" s="403" t="s">
        <v>130</v>
      </c>
      <c r="C45" s="367"/>
      <c r="D45" s="32">
        <v>5</v>
      </c>
      <c r="E45" s="185">
        <v>5</v>
      </c>
      <c r="F45" s="197">
        <v>103.1</v>
      </c>
      <c r="G45" s="185">
        <v>3</v>
      </c>
      <c r="H45" s="64" t="s">
        <v>1259</v>
      </c>
      <c r="I45" s="33"/>
      <c r="J45" s="123">
        <v>40299</v>
      </c>
    </row>
    <row r="46" spans="1:10" ht="12" customHeight="1" thickBot="1">
      <c r="A46" s="220">
        <v>41</v>
      </c>
      <c r="B46" s="414" t="s">
        <v>131</v>
      </c>
      <c r="C46" s="415"/>
      <c r="D46" s="168">
        <v>5</v>
      </c>
      <c r="E46" s="221">
        <v>5</v>
      </c>
      <c r="F46" s="218">
        <v>166</v>
      </c>
      <c r="G46" s="221">
        <v>2</v>
      </c>
      <c r="H46" s="222" t="s">
        <v>1260</v>
      </c>
      <c r="I46" s="159"/>
      <c r="J46" s="223">
        <v>40299</v>
      </c>
    </row>
    <row r="47" spans="1:10" ht="12" customHeight="1" thickBot="1">
      <c r="A47" s="165"/>
      <c r="B47" s="416" t="s">
        <v>1269</v>
      </c>
      <c r="C47" s="417"/>
      <c r="D47" s="234">
        <f>SUM(D6:D46)</f>
        <v>361</v>
      </c>
      <c r="E47" s="234">
        <f>SUM(E6:E46)</f>
        <v>375</v>
      </c>
      <c r="F47" s="236">
        <f>SUM(F6:F46)</f>
        <v>15984.2</v>
      </c>
      <c r="G47" s="235">
        <f>SUM(G6:G46)</f>
        <v>889</v>
      </c>
      <c r="H47" s="169"/>
      <c r="I47" s="169"/>
      <c r="J47" s="231"/>
    </row>
    <row r="48" spans="1:10" ht="13.5" customHeight="1">
      <c r="A48" s="190"/>
      <c r="B48" s="79" t="s">
        <v>134</v>
      </c>
      <c r="C48" s="79"/>
      <c r="D48" s="79"/>
      <c r="E48" s="79"/>
      <c r="F48" s="79"/>
      <c r="G48" s="79"/>
      <c r="H48" s="79"/>
      <c r="I48" s="79"/>
      <c r="J48" s="405"/>
    </row>
    <row r="49" spans="1:10" ht="24" customHeight="1">
      <c r="A49" s="122">
        <v>42</v>
      </c>
      <c r="B49" s="403" t="s">
        <v>140</v>
      </c>
      <c r="C49" s="367"/>
      <c r="D49" s="16">
        <v>8</v>
      </c>
      <c r="E49" s="186">
        <v>8</v>
      </c>
      <c r="F49" s="42">
        <v>391.5</v>
      </c>
      <c r="G49" s="186">
        <v>12</v>
      </c>
      <c r="H49" s="33"/>
      <c r="I49" s="33" t="s">
        <v>1261</v>
      </c>
      <c r="J49" s="123">
        <v>40299</v>
      </c>
    </row>
    <row r="50" spans="1:10" ht="27" customHeight="1">
      <c r="A50" s="122">
        <v>43</v>
      </c>
      <c r="B50" s="403" t="s">
        <v>142</v>
      </c>
      <c r="C50" s="367"/>
      <c r="D50" s="16">
        <v>14</v>
      </c>
      <c r="E50" s="186">
        <v>16</v>
      </c>
      <c r="F50" s="42">
        <v>604.48</v>
      </c>
      <c r="G50" s="186">
        <v>30</v>
      </c>
      <c r="H50" s="33"/>
      <c r="I50" s="33" t="s">
        <v>1261</v>
      </c>
      <c r="J50" s="123">
        <v>40299</v>
      </c>
    </row>
    <row r="51" spans="1:10" ht="24.75" customHeight="1">
      <c r="A51" s="122">
        <v>44</v>
      </c>
      <c r="B51" s="403" t="s">
        <v>144</v>
      </c>
      <c r="C51" s="367"/>
      <c r="D51" s="16">
        <v>24</v>
      </c>
      <c r="E51" s="186">
        <v>24</v>
      </c>
      <c r="F51" s="42">
        <v>1133.9</v>
      </c>
      <c r="G51" s="186">
        <v>49</v>
      </c>
      <c r="H51" s="33"/>
      <c r="I51" s="33" t="s">
        <v>1261</v>
      </c>
      <c r="J51" s="123">
        <v>40299</v>
      </c>
    </row>
    <row r="52" spans="1:10" ht="25.5" customHeight="1">
      <c r="A52" s="122">
        <v>45</v>
      </c>
      <c r="B52" s="403" t="s">
        <v>146</v>
      </c>
      <c r="C52" s="367"/>
      <c r="D52" s="16">
        <v>8</v>
      </c>
      <c r="E52" s="186">
        <v>8</v>
      </c>
      <c r="F52" s="42">
        <v>385</v>
      </c>
      <c r="G52" s="186">
        <v>22</v>
      </c>
      <c r="H52" s="33"/>
      <c r="I52" s="33" t="s">
        <v>1261</v>
      </c>
      <c r="J52" s="123">
        <v>40299</v>
      </c>
    </row>
    <row r="53" spans="1:10" ht="25.5" customHeight="1">
      <c r="A53" s="122">
        <v>46</v>
      </c>
      <c r="B53" s="403" t="s">
        <v>148</v>
      </c>
      <c r="C53" s="367"/>
      <c r="D53" s="16">
        <v>24</v>
      </c>
      <c r="E53" s="186">
        <v>25</v>
      </c>
      <c r="F53" s="42">
        <v>1111.7</v>
      </c>
      <c r="G53" s="186">
        <v>70</v>
      </c>
      <c r="H53" s="33"/>
      <c r="I53" s="33" t="s">
        <v>1261</v>
      </c>
      <c r="J53" s="123">
        <v>40299</v>
      </c>
    </row>
    <row r="54" spans="1:10" ht="23.25" customHeight="1">
      <c r="A54" s="122">
        <v>47</v>
      </c>
      <c r="B54" s="403" t="s">
        <v>151</v>
      </c>
      <c r="C54" s="367"/>
      <c r="D54" s="16">
        <v>8</v>
      </c>
      <c r="E54" s="186">
        <v>8</v>
      </c>
      <c r="F54" s="43">
        <v>392.4</v>
      </c>
      <c r="G54" s="186">
        <v>21</v>
      </c>
      <c r="H54" s="33"/>
      <c r="I54" s="33" t="s">
        <v>1261</v>
      </c>
      <c r="J54" s="123">
        <v>40299</v>
      </c>
    </row>
    <row r="55" spans="1:10" ht="25.5" customHeight="1">
      <c r="A55" s="122">
        <v>48</v>
      </c>
      <c r="B55" s="403" t="s">
        <v>153</v>
      </c>
      <c r="C55" s="367"/>
      <c r="D55" s="16">
        <v>8</v>
      </c>
      <c r="E55" s="186">
        <v>8</v>
      </c>
      <c r="F55" s="42">
        <v>383.3</v>
      </c>
      <c r="G55" s="186">
        <v>13</v>
      </c>
      <c r="H55" s="33"/>
      <c r="I55" s="33" t="s">
        <v>1261</v>
      </c>
      <c r="J55" s="123">
        <v>40299</v>
      </c>
    </row>
    <row r="56" spans="1:10" ht="27" customHeight="1">
      <c r="A56" s="122">
        <v>49</v>
      </c>
      <c r="B56" s="403" t="s">
        <v>155</v>
      </c>
      <c r="C56" s="367"/>
      <c r="D56" s="54">
        <v>8</v>
      </c>
      <c r="E56" s="186">
        <v>10</v>
      </c>
      <c r="F56" s="42">
        <v>374.8</v>
      </c>
      <c r="G56" s="186">
        <v>21</v>
      </c>
      <c r="H56" s="33"/>
      <c r="I56" s="33" t="s">
        <v>1261</v>
      </c>
      <c r="J56" s="123">
        <v>40299</v>
      </c>
    </row>
    <row r="57" spans="1:10" ht="23.25" customHeight="1">
      <c r="A57" s="122">
        <v>50</v>
      </c>
      <c r="B57" s="400" t="s">
        <v>156</v>
      </c>
      <c r="C57" s="240"/>
      <c r="D57" s="54">
        <v>8</v>
      </c>
      <c r="E57" s="186">
        <v>10</v>
      </c>
      <c r="F57" s="42">
        <v>382.3</v>
      </c>
      <c r="G57" s="186">
        <v>27</v>
      </c>
      <c r="H57" s="33"/>
      <c r="I57" s="33" t="s">
        <v>1261</v>
      </c>
      <c r="J57" s="123">
        <v>40299</v>
      </c>
    </row>
    <row r="58" spans="1:10" ht="26.25" customHeight="1">
      <c r="A58" s="122">
        <v>51</v>
      </c>
      <c r="B58" s="401" t="s">
        <v>158</v>
      </c>
      <c r="C58" s="238"/>
      <c r="D58" s="54">
        <v>8</v>
      </c>
      <c r="E58" s="186">
        <v>8</v>
      </c>
      <c r="F58" s="42">
        <v>374.5</v>
      </c>
      <c r="G58" s="186">
        <v>13</v>
      </c>
      <c r="H58" s="33"/>
      <c r="I58" s="33" t="s">
        <v>1261</v>
      </c>
      <c r="J58" s="123">
        <v>40299</v>
      </c>
    </row>
    <row r="59" spans="1:10" ht="24.75" customHeight="1">
      <c r="A59" s="122">
        <v>52</v>
      </c>
      <c r="B59" s="401" t="s">
        <v>159</v>
      </c>
      <c r="C59" s="238"/>
      <c r="D59" s="54">
        <v>8</v>
      </c>
      <c r="E59" s="186">
        <v>8</v>
      </c>
      <c r="F59" s="42">
        <v>377.9</v>
      </c>
      <c r="G59" s="186">
        <v>22</v>
      </c>
      <c r="H59" s="33"/>
      <c r="I59" s="33" t="s">
        <v>1261</v>
      </c>
      <c r="J59" s="123">
        <v>40299</v>
      </c>
    </row>
    <row r="60" spans="1:10" ht="23.25" customHeight="1">
      <c r="A60" s="122">
        <v>53</v>
      </c>
      <c r="B60" s="401" t="s">
        <v>160</v>
      </c>
      <c r="C60" s="238"/>
      <c r="D60" s="54">
        <v>8</v>
      </c>
      <c r="E60" s="186">
        <v>10</v>
      </c>
      <c r="F60" s="42">
        <v>380.2</v>
      </c>
      <c r="G60" s="186">
        <v>22</v>
      </c>
      <c r="H60" s="33"/>
      <c r="I60" s="33" t="s">
        <v>1261</v>
      </c>
      <c r="J60" s="123">
        <v>40299</v>
      </c>
    </row>
    <row r="61" spans="1:10" ht="26.25" customHeight="1">
      <c r="A61" s="122">
        <v>54</v>
      </c>
      <c r="B61" s="401" t="s">
        <v>161</v>
      </c>
      <c r="C61" s="238"/>
      <c r="D61" s="54">
        <v>18</v>
      </c>
      <c r="E61" s="186">
        <v>18</v>
      </c>
      <c r="F61" s="44">
        <v>864.7</v>
      </c>
      <c r="G61" s="186">
        <v>49</v>
      </c>
      <c r="H61" s="33"/>
      <c r="I61" s="33" t="s">
        <v>1261</v>
      </c>
      <c r="J61" s="123">
        <v>40299</v>
      </c>
    </row>
    <row r="62" spans="1:10" ht="23.25" customHeight="1">
      <c r="A62" s="122">
        <v>55</v>
      </c>
      <c r="B62" s="401" t="s">
        <v>165</v>
      </c>
      <c r="C62" s="238"/>
      <c r="D62" s="54">
        <v>12</v>
      </c>
      <c r="E62" s="186">
        <v>13</v>
      </c>
      <c r="F62" s="44">
        <v>516.7</v>
      </c>
      <c r="G62" s="186">
        <v>28</v>
      </c>
      <c r="H62" s="33"/>
      <c r="I62" s="33" t="s">
        <v>1261</v>
      </c>
      <c r="J62" s="123">
        <v>40299</v>
      </c>
    </row>
    <row r="63" spans="1:10" ht="24" customHeight="1">
      <c r="A63" s="122">
        <v>56</v>
      </c>
      <c r="B63" s="401" t="s">
        <v>166</v>
      </c>
      <c r="C63" s="238"/>
      <c r="D63" s="54">
        <v>12</v>
      </c>
      <c r="E63" s="186">
        <v>14</v>
      </c>
      <c r="F63" s="44">
        <v>510.9</v>
      </c>
      <c r="G63" s="186">
        <v>28</v>
      </c>
      <c r="H63" s="33"/>
      <c r="I63" s="33" t="s">
        <v>1261</v>
      </c>
      <c r="J63" s="123">
        <v>40299</v>
      </c>
    </row>
    <row r="64" spans="1:10" ht="23.25" customHeight="1">
      <c r="A64" s="122">
        <v>57</v>
      </c>
      <c r="B64" s="401" t="s">
        <v>167</v>
      </c>
      <c r="C64" s="238"/>
      <c r="D64" s="54">
        <v>12</v>
      </c>
      <c r="E64" s="186">
        <v>12</v>
      </c>
      <c r="F64" s="44">
        <v>517.9</v>
      </c>
      <c r="G64" s="186">
        <v>28</v>
      </c>
      <c r="H64" s="33"/>
      <c r="I64" s="33" t="s">
        <v>1261</v>
      </c>
      <c r="J64" s="123">
        <v>40299</v>
      </c>
    </row>
    <row r="65" spans="1:10" ht="23.25" customHeight="1">
      <c r="A65" s="122">
        <v>58</v>
      </c>
      <c r="B65" s="401" t="s">
        <v>168</v>
      </c>
      <c r="C65" s="238"/>
      <c r="D65" s="54">
        <v>12</v>
      </c>
      <c r="E65" s="186">
        <v>12</v>
      </c>
      <c r="F65" s="44">
        <v>509.1</v>
      </c>
      <c r="G65" s="186">
        <v>26</v>
      </c>
      <c r="H65" s="33"/>
      <c r="I65" s="33" t="s">
        <v>1261</v>
      </c>
      <c r="J65" s="123">
        <v>40299</v>
      </c>
    </row>
    <row r="66" spans="1:10" ht="12" customHeight="1">
      <c r="A66" s="122">
        <v>59</v>
      </c>
      <c r="B66" s="401" t="s">
        <v>169</v>
      </c>
      <c r="C66" s="238"/>
      <c r="D66" s="54">
        <v>44</v>
      </c>
      <c r="E66" s="186">
        <v>45</v>
      </c>
      <c r="F66" s="44">
        <v>2356.6</v>
      </c>
      <c r="G66" s="186">
        <v>129</v>
      </c>
      <c r="H66" s="64" t="s">
        <v>1267</v>
      </c>
      <c r="I66" s="33"/>
      <c r="J66" s="123">
        <v>40299</v>
      </c>
    </row>
    <row r="67" spans="1:10" ht="12" customHeight="1">
      <c r="A67" s="122">
        <v>60</v>
      </c>
      <c r="B67" s="401" t="s">
        <v>171</v>
      </c>
      <c r="C67" s="238"/>
      <c r="D67" s="54">
        <v>44</v>
      </c>
      <c r="E67" s="186">
        <v>44</v>
      </c>
      <c r="F67" s="44">
        <v>2344.6</v>
      </c>
      <c r="G67" s="186">
        <v>122</v>
      </c>
      <c r="H67" s="64" t="s">
        <v>1268</v>
      </c>
      <c r="I67" s="33"/>
      <c r="J67" s="123">
        <v>40299</v>
      </c>
    </row>
    <row r="68" spans="1:10" ht="12" customHeight="1">
      <c r="A68" s="122">
        <v>61</v>
      </c>
      <c r="B68" s="401" t="s">
        <v>173</v>
      </c>
      <c r="C68" s="238"/>
      <c r="D68" s="54">
        <v>12</v>
      </c>
      <c r="E68" s="186">
        <v>14</v>
      </c>
      <c r="F68" s="42">
        <v>513.9</v>
      </c>
      <c r="G68" s="186">
        <v>25</v>
      </c>
      <c r="H68" s="64" t="s">
        <v>1262</v>
      </c>
      <c r="I68" s="33"/>
      <c r="J68" s="123">
        <v>40299</v>
      </c>
    </row>
    <row r="69" spans="1:10" ht="24.75" customHeight="1">
      <c r="A69" s="122">
        <v>62</v>
      </c>
      <c r="B69" s="401" t="s">
        <v>174</v>
      </c>
      <c r="C69" s="238"/>
      <c r="D69" s="54">
        <v>12</v>
      </c>
      <c r="E69" s="186">
        <v>12</v>
      </c>
      <c r="F69" s="42">
        <v>452.3</v>
      </c>
      <c r="G69" s="186">
        <v>28</v>
      </c>
      <c r="H69" s="33"/>
      <c r="I69" s="33" t="s">
        <v>1261</v>
      </c>
      <c r="J69" s="123">
        <v>40299</v>
      </c>
    </row>
    <row r="70" spans="1:10" ht="12" customHeight="1">
      <c r="A70" s="122">
        <v>63</v>
      </c>
      <c r="B70" s="401" t="s">
        <v>175</v>
      </c>
      <c r="C70" s="238"/>
      <c r="D70" s="54">
        <v>4</v>
      </c>
      <c r="E70" s="186">
        <v>4</v>
      </c>
      <c r="F70" s="42">
        <v>205.3</v>
      </c>
      <c r="G70" s="186">
        <v>7</v>
      </c>
      <c r="H70" s="64" t="s">
        <v>1263</v>
      </c>
      <c r="I70" s="33"/>
      <c r="J70" s="123">
        <v>40299</v>
      </c>
    </row>
    <row r="71" spans="1:10" ht="12" customHeight="1">
      <c r="A71" s="122">
        <v>64</v>
      </c>
      <c r="B71" s="401" t="s">
        <v>176</v>
      </c>
      <c r="C71" s="238"/>
      <c r="D71" s="52">
        <v>4</v>
      </c>
      <c r="E71" s="186">
        <v>4</v>
      </c>
      <c r="F71" s="42">
        <v>123.1</v>
      </c>
      <c r="G71" s="186">
        <v>3</v>
      </c>
      <c r="H71" s="64" t="s">
        <v>1264</v>
      </c>
      <c r="I71" s="33"/>
      <c r="J71" s="123">
        <v>40299</v>
      </c>
    </row>
    <row r="72" spans="1:10" ht="12" customHeight="1">
      <c r="A72" s="122">
        <v>65</v>
      </c>
      <c r="B72" s="402" t="s">
        <v>177</v>
      </c>
      <c r="C72" s="244"/>
      <c r="D72" s="16">
        <v>36</v>
      </c>
      <c r="E72" s="186">
        <v>37</v>
      </c>
      <c r="F72" s="42">
        <v>1822.3</v>
      </c>
      <c r="G72" s="186">
        <v>84</v>
      </c>
      <c r="H72" s="64" t="s">
        <v>1265</v>
      </c>
      <c r="I72" s="33"/>
      <c r="J72" s="123">
        <v>40299</v>
      </c>
    </row>
    <row r="73" spans="1:10" ht="12" customHeight="1" thickBot="1">
      <c r="A73" s="220">
        <v>66</v>
      </c>
      <c r="B73" s="414" t="s">
        <v>180</v>
      </c>
      <c r="C73" s="415"/>
      <c r="D73" s="214">
        <v>14</v>
      </c>
      <c r="E73" s="224">
        <v>14</v>
      </c>
      <c r="F73" s="43">
        <v>585.4</v>
      </c>
      <c r="G73" s="224">
        <v>29</v>
      </c>
      <c r="H73" s="222" t="s">
        <v>1266</v>
      </c>
      <c r="I73" s="159"/>
      <c r="J73" s="223">
        <v>40299</v>
      </c>
    </row>
    <row r="74" spans="1:10" ht="14.25" customHeight="1" thickBot="1">
      <c r="A74" s="165"/>
      <c r="B74" s="438" t="s">
        <v>1269</v>
      </c>
      <c r="C74" s="439"/>
      <c r="D74" s="230">
        <f>SUM(D49:D73)</f>
        <v>370</v>
      </c>
      <c r="E74" s="230">
        <f>SUM(E49:E73)</f>
        <v>386</v>
      </c>
      <c r="F74" s="230">
        <f>SUM(F49:F73)</f>
        <v>17614.78</v>
      </c>
      <c r="G74" s="230">
        <f>SUM(G49:G73)</f>
        <v>908</v>
      </c>
      <c r="H74" s="169"/>
      <c r="I74" s="169"/>
      <c r="J74" s="228"/>
    </row>
    <row r="75" spans="1:10" ht="13.5" customHeight="1">
      <c r="A75" s="190"/>
      <c r="B75" s="79" t="s">
        <v>182</v>
      </c>
      <c r="C75" s="79"/>
      <c r="D75" s="79"/>
      <c r="E75" s="79"/>
      <c r="F75" s="79"/>
      <c r="G75" s="79"/>
      <c r="H75" s="79"/>
      <c r="I75" s="79"/>
      <c r="J75" s="405"/>
    </row>
    <row r="76" spans="1:10" ht="12" customHeight="1">
      <c r="A76" s="122">
        <v>67</v>
      </c>
      <c r="B76" s="403" t="s">
        <v>183</v>
      </c>
      <c r="C76" s="367"/>
      <c r="D76" s="16">
        <v>16</v>
      </c>
      <c r="E76" s="186">
        <v>16</v>
      </c>
      <c r="F76" s="203">
        <v>782.6</v>
      </c>
      <c r="G76" s="186">
        <v>51</v>
      </c>
      <c r="H76" s="64" t="s">
        <v>1270</v>
      </c>
      <c r="I76" s="33"/>
      <c r="J76" s="123">
        <v>40299</v>
      </c>
    </row>
    <row r="77" spans="1:10" ht="12" customHeight="1">
      <c r="A77" s="122">
        <v>68</v>
      </c>
      <c r="B77" s="403" t="s">
        <v>185</v>
      </c>
      <c r="C77" s="367"/>
      <c r="D77" s="16">
        <v>16</v>
      </c>
      <c r="E77" s="186">
        <v>16</v>
      </c>
      <c r="F77" s="203">
        <v>776.9</v>
      </c>
      <c r="G77" s="186">
        <v>29</v>
      </c>
      <c r="H77" s="64" t="s">
        <v>1271</v>
      </c>
      <c r="I77" s="33"/>
      <c r="J77" s="123">
        <v>40299</v>
      </c>
    </row>
    <row r="78" spans="1:10" ht="12" customHeight="1">
      <c r="A78" s="122">
        <v>69</v>
      </c>
      <c r="B78" s="403" t="s">
        <v>186</v>
      </c>
      <c r="C78" s="367"/>
      <c r="D78" s="16">
        <v>2</v>
      </c>
      <c r="E78" s="186">
        <v>2</v>
      </c>
      <c r="F78" s="203">
        <v>106.7</v>
      </c>
      <c r="G78" s="186">
        <v>7</v>
      </c>
      <c r="H78" s="64" t="s">
        <v>1272</v>
      </c>
      <c r="I78" s="33"/>
      <c r="J78" s="123">
        <v>40299</v>
      </c>
    </row>
    <row r="79" spans="1:10" ht="12" customHeight="1">
      <c r="A79" s="122">
        <v>70</v>
      </c>
      <c r="B79" s="403" t="s">
        <v>187</v>
      </c>
      <c r="C79" s="367"/>
      <c r="D79" s="16">
        <v>6</v>
      </c>
      <c r="E79" s="186">
        <v>6</v>
      </c>
      <c r="F79" s="203">
        <v>182.1</v>
      </c>
      <c r="G79" s="186">
        <v>1</v>
      </c>
      <c r="H79" s="65" t="s">
        <v>1273</v>
      </c>
      <c r="I79" s="36"/>
      <c r="J79" s="123">
        <v>40299</v>
      </c>
    </row>
    <row r="80" spans="1:10" ht="12" customHeight="1">
      <c r="A80" s="122">
        <v>71</v>
      </c>
      <c r="B80" s="403" t="s">
        <v>188</v>
      </c>
      <c r="C80" s="367"/>
      <c r="D80" s="16">
        <v>1</v>
      </c>
      <c r="E80" s="186">
        <v>1</v>
      </c>
      <c r="F80" s="203">
        <v>60.7</v>
      </c>
      <c r="G80" s="186">
        <v>4</v>
      </c>
      <c r="H80" s="64" t="s">
        <v>1274</v>
      </c>
      <c r="I80" s="33"/>
      <c r="J80" s="123">
        <v>40299</v>
      </c>
    </row>
    <row r="81" spans="1:10" ht="12" customHeight="1">
      <c r="A81" s="122">
        <v>72</v>
      </c>
      <c r="B81" s="403" t="s">
        <v>189</v>
      </c>
      <c r="C81" s="367"/>
      <c r="D81" s="16">
        <v>2</v>
      </c>
      <c r="E81" s="186">
        <v>2</v>
      </c>
      <c r="F81" s="203">
        <v>67.6</v>
      </c>
      <c r="G81" s="186">
        <v>7</v>
      </c>
      <c r="H81" s="64" t="s">
        <v>1748</v>
      </c>
      <c r="I81" s="33"/>
      <c r="J81" s="123">
        <v>40299</v>
      </c>
    </row>
    <row r="82" spans="1:15" ht="12" customHeight="1">
      <c r="A82" s="122">
        <v>73</v>
      </c>
      <c r="B82" s="403" t="s">
        <v>190</v>
      </c>
      <c r="C82" s="367"/>
      <c r="D82" s="68">
        <v>2</v>
      </c>
      <c r="E82" s="186">
        <v>2</v>
      </c>
      <c r="F82" s="203">
        <v>45.6</v>
      </c>
      <c r="G82" s="187"/>
      <c r="H82" s="64" t="s">
        <v>1749</v>
      </c>
      <c r="I82" s="33"/>
      <c r="J82" s="123">
        <v>40299</v>
      </c>
      <c r="N82" s="63" t="s">
        <v>1761</v>
      </c>
      <c r="O82" s="1">
        <v>2</v>
      </c>
    </row>
    <row r="83" spans="1:10" ht="12" customHeight="1">
      <c r="A83" s="122">
        <v>74</v>
      </c>
      <c r="B83" s="403" t="s">
        <v>192</v>
      </c>
      <c r="C83" s="367"/>
      <c r="D83" s="16">
        <v>24</v>
      </c>
      <c r="E83" s="186">
        <v>24</v>
      </c>
      <c r="F83" s="203">
        <v>1354.7</v>
      </c>
      <c r="G83" s="186">
        <v>64</v>
      </c>
      <c r="H83" s="64" t="s">
        <v>1275</v>
      </c>
      <c r="I83" s="33"/>
      <c r="J83" s="123">
        <v>40299</v>
      </c>
    </row>
    <row r="84" spans="1:10" ht="12" customHeight="1">
      <c r="A84" s="122">
        <v>75</v>
      </c>
      <c r="B84" s="403" t="s">
        <v>195</v>
      </c>
      <c r="C84" s="367"/>
      <c r="D84" s="16">
        <v>4</v>
      </c>
      <c r="E84" s="186">
        <v>4</v>
      </c>
      <c r="F84" s="203">
        <v>96.2</v>
      </c>
      <c r="G84" s="186">
        <v>15</v>
      </c>
      <c r="H84" s="64" t="s">
        <v>1276</v>
      </c>
      <c r="I84" s="33"/>
      <c r="J84" s="123">
        <v>40299</v>
      </c>
    </row>
    <row r="85" spans="1:10" ht="12" customHeight="1">
      <c r="A85" s="122">
        <v>76</v>
      </c>
      <c r="B85" s="403" t="s">
        <v>196</v>
      </c>
      <c r="C85" s="367"/>
      <c r="D85" s="16">
        <v>4</v>
      </c>
      <c r="E85" s="186">
        <v>4</v>
      </c>
      <c r="F85" s="203">
        <v>99.8</v>
      </c>
      <c r="G85" s="186">
        <v>7</v>
      </c>
      <c r="H85" s="64" t="s">
        <v>1277</v>
      </c>
      <c r="I85" s="33"/>
      <c r="J85" s="123">
        <v>40299</v>
      </c>
    </row>
    <row r="86" spans="1:10" ht="12" customHeight="1">
      <c r="A86" s="122">
        <v>77</v>
      </c>
      <c r="B86" s="403" t="s">
        <v>198</v>
      </c>
      <c r="C86" s="367"/>
      <c r="D86" s="16">
        <v>2</v>
      </c>
      <c r="E86" s="186">
        <v>2</v>
      </c>
      <c r="F86" s="203">
        <v>115.2</v>
      </c>
      <c r="G86" s="186">
        <v>2</v>
      </c>
      <c r="H86" s="64" t="s">
        <v>1279</v>
      </c>
      <c r="I86" s="33"/>
      <c r="J86" s="123">
        <v>40299</v>
      </c>
    </row>
    <row r="87" spans="1:10" ht="12" customHeight="1">
      <c r="A87" s="122">
        <v>78</v>
      </c>
      <c r="B87" s="403" t="s">
        <v>200</v>
      </c>
      <c r="C87" s="367"/>
      <c r="D87" s="16">
        <v>55</v>
      </c>
      <c r="E87" s="186">
        <v>57</v>
      </c>
      <c r="F87" s="203">
        <v>2827.3</v>
      </c>
      <c r="G87" s="186">
        <v>125</v>
      </c>
      <c r="H87" s="64" t="s">
        <v>1281</v>
      </c>
      <c r="I87" s="33"/>
      <c r="J87" s="123">
        <v>40299</v>
      </c>
    </row>
    <row r="88" spans="1:10" ht="12" customHeight="1">
      <c r="A88" s="122">
        <v>79</v>
      </c>
      <c r="B88" s="403" t="s">
        <v>202</v>
      </c>
      <c r="C88" s="367"/>
      <c r="D88" s="16">
        <v>8</v>
      </c>
      <c r="E88" s="186">
        <v>8</v>
      </c>
      <c r="F88" s="203">
        <v>394.8</v>
      </c>
      <c r="G88" s="186">
        <v>14</v>
      </c>
      <c r="H88" s="64" t="s">
        <v>1282</v>
      </c>
      <c r="I88" s="33"/>
      <c r="J88" s="123">
        <v>40299</v>
      </c>
    </row>
    <row r="89" spans="1:10" ht="12" customHeight="1">
      <c r="A89" s="122">
        <v>80</v>
      </c>
      <c r="B89" s="403" t="s">
        <v>203</v>
      </c>
      <c r="C89" s="367"/>
      <c r="D89" s="16">
        <v>60</v>
      </c>
      <c r="E89" s="186">
        <v>60</v>
      </c>
      <c r="F89" s="203">
        <v>3204.3</v>
      </c>
      <c r="G89" s="186">
        <v>150</v>
      </c>
      <c r="H89" s="64" t="s">
        <v>1283</v>
      </c>
      <c r="I89" s="33"/>
      <c r="J89" s="123">
        <v>40299</v>
      </c>
    </row>
    <row r="90" spans="1:10" ht="12" customHeight="1">
      <c r="A90" s="122">
        <v>81</v>
      </c>
      <c r="B90" s="403" t="s">
        <v>206</v>
      </c>
      <c r="C90" s="367"/>
      <c r="D90" s="16">
        <v>12</v>
      </c>
      <c r="E90" s="186">
        <v>12</v>
      </c>
      <c r="F90" s="203">
        <v>541.7</v>
      </c>
      <c r="G90" s="186">
        <v>29</v>
      </c>
      <c r="H90" s="64" t="s">
        <v>1284</v>
      </c>
      <c r="I90" s="33"/>
      <c r="J90" s="123">
        <v>40299</v>
      </c>
    </row>
    <row r="91" spans="1:10" ht="12" customHeight="1">
      <c r="A91" s="122">
        <v>82</v>
      </c>
      <c r="B91" s="403" t="s">
        <v>207</v>
      </c>
      <c r="C91" s="367"/>
      <c r="D91" s="16">
        <v>12</v>
      </c>
      <c r="E91" s="186">
        <v>12</v>
      </c>
      <c r="F91" s="203">
        <v>463.4</v>
      </c>
      <c r="G91" s="186">
        <v>22</v>
      </c>
      <c r="H91" s="64" t="s">
        <v>1289</v>
      </c>
      <c r="I91" s="33"/>
      <c r="J91" s="123">
        <v>40299</v>
      </c>
    </row>
    <row r="92" spans="1:10" ht="12" customHeight="1">
      <c r="A92" s="122">
        <v>83</v>
      </c>
      <c r="B92" s="403" t="s">
        <v>210</v>
      </c>
      <c r="C92" s="367"/>
      <c r="D92" s="16">
        <v>8</v>
      </c>
      <c r="E92" s="186">
        <v>8</v>
      </c>
      <c r="F92" s="203">
        <v>402.2</v>
      </c>
      <c r="G92" s="186">
        <v>13</v>
      </c>
      <c r="H92" s="64" t="s">
        <v>1285</v>
      </c>
      <c r="I92" s="33"/>
      <c r="J92" s="123">
        <v>40299</v>
      </c>
    </row>
    <row r="93" spans="1:10" ht="12" customHeight="1">
      <c r="A93" s="122">
        <v>84</v>
      </c>
      <c r="B93" s="403" t="s">
        <v>211</v>
      </c>
      <c r="C93" s="367"/>
      <c r="D93" s="16">
        <v>12</v>
      </c>
      <c r="E93" s="186">
        <v>12</v>
      </c>
      <c r="F93" s="203">
        <v>465.6</v>
      </c>
      <c r="G93" s="186">
        <v>37</v>
      </c>
      <c r="H93" s="64" t="s">
        <v>1286</v>
      </c>
      <c r="I93" s="33"/>
      <c r="J93" s="123">
        <v>40299</v>
      </c>
    </row>
    <row r="94" spans="1:10" ht="12" customHeight="1">
      <c r="A94" s="122">
        <v>85</v>
      </c>
      <c r="B94" s="403" t="s">
        <v>213</v>
      </c>
      <c r="C94" s="367"/>
      <c r="D94" s="16">
        <v>8</v>
      </c>
      <c r="E94" s="186">
        <v>8</v>
      </c>
      <c r="F94" s="203">
        <v>325.5</v>
      </c>
      <c r="G94" s="186">
        <v>16</v>
      </c>
      <c r="H94" s="64" t="s">
        <v>1287</v>
      </c>
      <c r="I94" s="33"/>
      <c r="J94" s="123">
        <v>40299</v>
      </c>
    </row>
    <row r="95" spans="1:10" ht="12" customHeight="1">
      <c r="A95" s="122">
        <v>86</v>
      </c>
      <c r="B95" s="403" t="s">
        <v>215</v>
      </c>
      <c r="C95" s="367"/>
      <c r="D95" s="16">
        <v>12</v>
      </c>
      <c r="E95" s="186">
        <v>12</v>
      </c>
      <c r="F95" s="203">
        <v>470.3</v>
      </c>
      <c r="G95" s="186">
        <v>20</v>
      </c>
      <c r="H95" s="64" t="s">
        <v>1288</v>
      </c>
      <c r="I95" s="33"/>
      <c r="J95" s="123">
        <v>40299</v>
      </c>
    </row>
    <row r="96" spans="1:10" ht="12" customHeight="1">
      <c r="A96" s="122">
        <v>87</v>
      </c>
      <c r="B96" s="403" t="s">
        <v>216</v>
      </c>
      <c r="C96" s="367"/>
      <c r="D96" s="16">
        <v>16</v>
      </c>
      <c r="E96" s="186">
        <v>16</v>
      </c>
      <c r="F96" s="203">
        <v>860.2</v>
      </c>
      <c r="G96" s="186">
        <v>43</v>
      </c>
      <c r="H96" s="64" t="s">
        <v>1290</v>
      </c>
      <c r="I96" s="33"/>
      <c r="J96" s="123">
        <v>40299</v>
      </c>
    </row>
    <row r="97" spans="1:10" ht="12" customHeight="1">
      <c r="A97" s="122">
        <v>88</v>
      </c>
      <c r="B97" s="403" t="s">
        <v>219</v>
      </c>
      <c r="C97" s="367"/>
      <c r="D97" s="16">
        <v>16</v>
      </c>
      <c r="E97" s="186">
        <v>16</v>
      </c>
      <c r="F97" s="203">
        <v>819</v>
      </c>
      <c r="G97" s="186">
        <v>44</v>
      </c>
      <c r="H97" s="64" t="s">
        <v>1294</v>
      </c>
      <c r="I97" s="33"/>
      <c r="J97" s="123">
        <v>40299</v>
      </c>
    </row>
    <row r="98" spans="1:10" ht="12" customHeight="1">
      <c r="A98" s="122">
        <v>89</v>
      </c>
      <c r="B98" s="403" t="s">
        <v>221</v>
      </c>
      <c r="C98" s="209"/>
      <c r="D98" s="16">
        <v>12</v>
      </c>
      <c r="E98" s="186">
        <v>12</v>
      </c>
      <c r="F98" s="204">
        <v>450.9</v>
      </c>
      <c r="G98" s="186">
        <v>22</v>
      </c>
      <c r="H98" s="64" t="s">
        <v>1291</v>
      </c>
      <c r="I98" s="33"/>
      <c r="J98" s="123">
        <v>40299</v>
      </c>
    </row>
    <row r="99" spans="1:10" ht="12" customHeight="1">
      <c r="A99" s="122">
        <v>90</v>
      </c>
      <c r="B99" s="403" t="s">
        <v>222</v>
      </c>
      <c r="C99" s="209"/>
      <c r="D99" s="16">
        <v>12</v>
      </c>
      <c r="E99" s="186">
        <v>12</v>
      </c>
      <c r="F99" s="205">
        <v>468</v>
      </c>
      <c r="G99" s="186">
        <v>30</v>
      </c>
      <c r="H99" s="64" t="s">
        <v>1292</v>
      </c>
      <c r="I99" s="33"/>
      <c r="J99" s="123">
        <v>40299</v>
      </c>
    </row>
    <row r="100" spans="1:10" ht="12" customHeight="1">
      <c r="A100" s="122">
        <v>91</v>
      </c>
      <c r="B100" s="403" t="s">
        <v>223</v>
      </c>
      <c r="C100" s="209"/>
      <c r="D100" s="16">
        <v>24</v>
      </c>
      <c r="E100" s="186">
        <v>24</v>
      </c>
      <c r="F100" s="205">
        <v>1336.7</v>
      </c>
      <c r="G100" s="186">
        <v>62</v>
      </c>
      <c r="H100" s="64" t="s">
        <v>1293</v>
      </c>
      <c r="I100" s="33"/>
      <c r="J100" s="123">
        <v>40299</v>
      </c>
    </row>
    <row r="101" spans="1:10" ht="12" customHeight="1">
      <c r="A101" s="122">
        <v>92</v>
      </c>
      <c r="B101" s="403" t="s">
        <v>226</v>
      </c>
      <c r="C101" s="209"/>
      <c r="D101" s="16">
        <v>4</v>
      </c>
      <c r="E101" s="186">
        <v>19</v>
      </c>
      <c r="F101" s="205">
        <v>557.39</v>
      </c>
      <c r="G101" s="186">
        <v>25</v>
      </c>
      <c r="H101" s="64" t="s">
        <v>1295</v>
      </c>
      <c r="I101" s="33"/>
      <c r="J101" s="123">
        <v>40299</v>
      </c>
    </row>
    <row r="102" spans="1:10" ht="12" customHeight="1">
      <c r="A102" s="122">
        <v>93</v>
      </c>
      <c r="B102" s="403" t="s">
        <v>227</v>
      </c>
      <c r="C102" s="209"/>
      <c r="D102" s="16">
        <v>12</v>
      </c>
      <c r="E102" s="186">
        <v>12</v>
      </c>
      <c r="F102" s="205">
        <v>559</v>
      </c>
      <c r="G102" s="186">
        <v>24</v>
      </c>
      <c r="H102" s="64" t="s">
        <v>1302</v>
      </c>
      <c r="I102" s="33"/>
      <c r="J102" s="123">
        <v>40299</v>
      </c>
    </row>
    <row r="103" spans="1:10" ht="12" customHeight="1">
      <c r="A103" s="122">
        <v>94</v>
      </c>
      <c r="B103" s="403" t="s">
        <v>228</v>
      </c>
      <c r="C103" s="209"/>
      <c r="D103" s="16">
        <v>5</v>
      </c>
      <c r="E103" s="186">
        <v>5</v>
      </c>
      <c r="F103" s="47">
        <v>170.5</v>
      </c>
      <c r="G103" s="186">
        <v>9</v>
      </c>
      <c r="H103" s="64" t="s">
        <v>1303</v>
      </c>
      <c r="I103" s="33"/>
      <c r="J103" s="123">
        <v>40299</v>
      </c>
    </row>
    <row r="104" spans="1:10" ht="12" customHeight="1">
      <c r="A104" s="122">
        <v>95</v>
      </c>
      <c r="B104" s="403" t="s">
        <v>229</v>
      </c>
      <c r="C104" s="209"/>
      <c r="D104" s="16">
        <v>18</v>
      </c>
      <c r="E104" s="186">
        <v>18</v>
      </c>
      <c r="F104" s="47">
        <v>819.7</v>
      </c>
      <c r="G104" s="186">
        <v>37</v>
      </c>
      <c r="H104" s="64" t="s">
        <v>1296</v>
      </c>
      <c r="I104" s="33"/>
      <c r="J104" s="123">
        <v>40299</v>
      </c>
    </row>
    <row r="105" spans="1:10" ht="12" customHeight="1">
      <c r="A105" s="122">
        <v>96</v>
      </c>
      <c r="B105" s="403" t="s">
        <v>230</v>
      </c>
      <c r="C105" s="209"/>
      <c r="D105" s="16">
        <v>12</v>
      </c>
      <c r="E105" s="186">
        <v>12</v>
      </c>
      <c r="F105" s="47">
        <v>462.6</v>
      </c>
      <c r="G105" s="186">
        <v>20</v>
      </c>
      <c r="H105" s="64" t="s">
        <v>1297</v>
      </c>
      <c r="I105" s="33"/>
      <c r="J105" s="123">
        <v>40299</v>
      </c>
    </row>
    <row r="106" spans="1:10" ht="12" customHeight="1">
      <c r="A106" s="122">
        <v>97</v>
      </c>
      <c r="B106" s="403" t="s">
        <v>231</v>
      </c>
      <c r="C106" s="209"/>
      <c r="D106" s="16">
        <v>18</v>
      </c>
      <c r="E106" s="186">
        <v>18</v>
      </c>
      <c r="F106" s="47">
        <v>836.1</v>
      </c>
      <c r="G106" s="186">
        <v>55</v>
      </c>
      <c r="H106" s="64" t="s">
        <v>1298</v>
      </c>
      <c r="I106" s="33"/>
      <c r="J106" s="123">
        <v>40299</v>
      </c>
    </row>
    <row r="107" spans="1:10" ht="12" customHeight="1">
      <c r="A107" s="122">
        <v>98</v>
      </c>
      <c r="B107" s="403" t="s">
        <v>232</v>
      </c>
      <c r="C107" s="209"/>
      <c r="D107" s="16">
        <v>12</v>
      </c>
      <c r="E107" s="186">
        <v>12</v>
      </c>
      <c r="F107" s="47">
        <v>467.4</v>
      </c>
      <c r="G107" s="186">
        <v>27</v>
      </c>
      <c r="H107" s="64" t="s">
        <v>1299</v>
      </c>
      <c r="I107" s="33"/>
      <c r="J107" s="123">
        <v>40299</v>
      </c>
    </row>
    <row r="108" spans="1:10" ht="12" customHeight="1">
      <c r="A108" s="122">
        <v>99</v>
      </c>
      <c r="B108" s="403" t="s">
        <v>233</v>
      </c>
      <c r="C108" s="209"/>
      <c r="D108" s="16">
        <v>16</v>
      </c>
      <c r="E108" s="186">
        <v>16</v>
      </c>
      <c r="F108" s="47">
        <v>559.4</v>
      </c>
      <c r="G108" s="186">
        <v>20</v>
      </c>
      <c r="H108" s="64" t="s">
        <v>1300</v>
      </c>
      <c r="I108" s="33"/>
      <c r="J108" s="123">
        <v>40299</v>
      </c>
    </row>
    <row r="109" spans="1:10" ht="12" customHeight="1">
      <c r="A109" s="122">
        <v>100</v>
      </c>
      <c r="B109" s="403" t="s">
        <v>234</v>
      </c>
      <c r="C109" s="209"/>
      <c r="D109" s="16">
        <v>12</v>
      </c>
      <c r="E109" s="186">
        <v>12</v>
      </c>
      <c r="F109" s="47">
        <v>439.1</v>
      </c>
      <c r="G109" s="186">
        <v>22</v>
      </c>
      <c r="H109" s="64" t="s">
        <v>1301</v>
      </c>
      <c r="I109" s="33"/>
      <c r="J109" s="123">
        <v>40299</v>
      </c>
    </row>
    <row r="110" spans="1:10" ht="12" customHeight="1">
      <c r="A110" s="122">
        <v>101</v>
      </c>
      <c r="B110" s="403" t="s">
        <v>235</v>
      </c>
      <c r="C110" s="209"/>
      <c r="D110" s="16">
        <v>8</v>
      </c>
      <c r="E110" s="186">
        <v>8</v>
      </c>
      <c r="F110" s="47">
        <v>411.4</v>
      </c>
      <c r="G110" s="186">
        <v>18</v>
      </c>
      <c r="H110" s="64" t="s">
        <v>1304</v>
      </c>
      <c r="I110" s="33"/>
      <c r="J110" s="123">
        <v>40299</v>
      </c>
    </row>
    <row r="111" spans="1:10" ht="12" customHeight="1">
      <c r="A111" s="122">
        <v>102</v>
      </c>
      <c r="B111" s="403" t="s">
        <v>236</v>
      </c>
      <c r="C111" s="209"/>
      <c r="D111" s="16">
        <v>12</v>
      </c>
      <c r="E111" s="186">
        <v>12</v>
      </c>
      <c r="F111" s="47">
        <v>467.8</v>
      </c>
      <c r="G111" s="186">
        <v>25</v>
      </c>
      <c r="H111" s="64" t="s">
        <v>1309</v>
      </c>
      <c r="I111" s="33"/>
      <c r="J111" s="123">
        <v>40299</v>
      </c>
    </row>
    <row r="112" spans="1:10" ht="12" customHeight="1">
      <c r="A112" s="122">
        <v>103</v>
      </c>
      <c r="B112" s="403" t="s">
        <v>237</v>
      </c>
      <c r="C112" s="209"/>
      <c r="D112" s="16">
        <v>18</v>
      </c>
      <c r="E112" s="186">
        <v>18</v>
      </c>
      <c r="F112" s="47">
        <v>868.2</v>
      </c>
      <c r="G112" s="186">
        <v>42</v>
      </c>
      <c r="H112" s="64" t="s">
        <v>1310</v>
      </c>
      <c r="I112" s="33"/>
      <c r="J112" s="123">
        <v>40299</v>
      </c>
    </row>
    <row r="113" spans="1:10" ht="12" customHeight="1">
      <c r="A113" s="122">
        <v>104</v>
      </c>
      <c r="B113" s="403" t="s">
        <v>239</v>
      </c>
      <c r="C113" s="209"/>
      <c r="D113" s="16">
        <v>1</v>
      </c>
      <c r="E113" s="186">
        <v>12</v>
      </c>
      <c r="F113" s="47">
        <v>351</v>
      </c>
      <c r="G113" s="186">
        <v>13</v>
      </c>
      <c r="H113" s="64" t="s">
        <v>1305</v>
      </c>
      <c r="I113" s="33"/>
      <c r="J113" s="123">
        <v>40299</v>
      </c>
    </row>
    <row r="114" spans="1:10" ht="12" customHeight="1">
      <c r="A114" s="122">
        <v>105</v>
      </c>
      <c r="B114" s="403" t="s">
        <v>241</v>
      </c>
      <c r="C114" s="209"/>
      <c r="D114" s="16">
        <v>8</v>
      </c>
      <c r="E114" s="186">
        <v>8</v>
      </c>
      <c r="F114" s="47">
        <v>322.5</v>
      </c>
      <c r="G114" s="186">
        <v>21</v>
      </c>
      <c r="H114" s="64" t="s">
        <v>1306</v>
      </c>
      <c r="I114" s="33"/>
      <c r="J114" s="123">
        <v>40299</v>
      </c>
    </row>
    <row r="115" spans="1:10" ht="12" customHeight="1">
      <c r="A115" s="122">
        <v>106</v>
      </c>
      <c r="B115" s="403" t="s">
        <v>242</v>
      </c>
      <c r="C115" s="209"/>
      <c r="D115" s="16">
        <v>12</v>
      </c>
      <c r="E115" s="186">
        <v>12</v>
      </c>
      <c r="F115" s="47">
        <v>471.8</v>
      </c>
      <c r="G115" s="186">
        <v>20</v>
      </c>
      <c r="H115" s="64" t="s">
        <v>1307</v>
      </c>
      <c r="I115" s="33"/>
      <c r="J115" s="123">
        <v>40299</v>
      </c>
    </row>
    <row r="116" spans="1:10" ht="12" customHeight="1">
      <c r="A116" s="122">
        <v>107</v>
      </c>
      <c r="B116" s="403" t="s">
        <v>243</v>
      </c>
      <c r="C116" s="209"/>
      <c r="D116" s="16">
        <v>10</v>
      </c>
      <c r="E116" s="186">
        <v>10</v>
      </c>
      <c r="F116" s="47">
        <v>842.6</v>
      </c>
      <c r="G116" s="186">
        <v>39</v>
      </c>
      <c r="H116" s="64" t="s">
        <v>1308</v>
      </c>
      <c r="I116" s="33"/>
      <c r="J116" s="123">
        <v>40299</v>
      </c>
    </row>
    <row r="117" spans="1:10" ht="12" customHeight="1">
      <c r="A117" s="122">
        <v>108</v>
      </c>
      <c r="B117" s="403" t="s">
        <v>246</v>
      </c>
      <c r="C117" s="209"/>
      <c r="D117" s="16">
        <v>18</v>
      </c>
      <c r="E117" s="186">
        <v>18</v>
      </c>
      <c r="F117" s="47">
        <v>833.3</v>
      </c>
      <c r="G117" s="186">
        <v>42</v>
      </c>
      <c r="H117" s="64" t="s">
        <v>1311</v>
      </c>
      <c r="I117" s="33"/>
      <c r="J117" s="123">
        <v>40299</v>
      </c>
    </row>
    <row r="118" spans="1:10" ht="12.75" customHeight="1">
      <c r="A118" s="122">
        <v>109</v>
      </c>
      <c r="B118" s="403" t="s">
        <v>247</v>
      </c>
      <c r="C118" s="209"/>
      <c r="D118" s="16">
        <v>18</v>
      </c>
      <c r="E118" s="186">
        <v>18</v>
      </c>
      <c r="F118" s="47">
        <v>823</v>
      </c>
      <c r="G118" s="186">
        <v>38</v>
      </c>
      <c r="H118" s="64" t="s">
        <v>1320</v>
      </c>
      <c r="I118" s="33"/>
      <c r="J118" s="123">
        <v>40299</v>
      </c>
    </row>
    <row r="119" spans="1:10" ht="12" customHeight="1">
      <c r="A119" s="122">
        <v>110</v>
      </c>
      <c r="B119" s="403" t="s">
        <v>249</v>
      </c>
      <c r="C119" s="209"/>
      <c r="D119" s="16">
        <v>18</v>
      </c>
      <c r="E119" s="186">
        <v>18</v>
      </c>
      <c r="F119" s="47">
        <v>824.6</v>
      </c>
      <c r="G119" s="186">
        <v>31</v>
      </c>
      <c r="H119" s="64" t="s">
        <v>1312</v>
      </c>
      <c r="I119" s="33"/>
      <c r="J119" s="123">
        <v>40299</v>
      </c>
    </row>
    <row r="120" spans="1:10" ht="12" customHeight="1">
      <c r="A120" s="122">
        <v>111</v>
      </c>
      <c r="B120" s="403" t="s">
        <v>250</v>
      </c>
      <c r="C120" s="209"/>
      <c r="D120" s="16">
        <v>18</v>
      </c>
      <c r="E120" s="186">
        <v>18</v>
      </c>
      <c r="F120" s="47">
        <v>825.4</v>
      </c>
      <c r="G120" s="186">
        <v>43</v>
      </c>
      <c r="H120" s="64" t="s">
        <v>1313</v>
      </c>
      <c r="I120" s="33"/>
      <c r="J120" s="123">
        <v>40299</v>
      </c>
    </row>
    <row r="121" spans="1:10" ht="12" customHeight="1">
      <c r="A121" s="122">
        <v>112</v>
      </c>
      <c r="B121" s="403" t="s">
        <v>251</v>
      </c>
      <c r="C121" s="209"/>
      <c r="D121" s="16">
        <v>18</v>
      </c>
      <c r="E121" s="186">
        <v>18</v>
      </c>
      <c r="F121" s="47">
        <v>867.5</v>
      </c>
      <c r="G121" s="186">
        <v>41</v>
      </c>
      <c r="H121" s="64" t="s">
        <v>1314</v>
      </c>
      <c r="I121" s="33"/>
      <c r="J121" s="123">
        <v>40299</v>
      </c>
    </row>
    <row r="122" spans="1:10" ht="12" customHeight="1">
      <c r="A122" s="122">
        <v>113</v>
      </c>
      <c r="B122" s="403" t="s">
        <v>253</v>
      </c>
      <c r="C122" s="209"/>
      <c r="D122" s="16">
        <v>18</v>
      </c>
      <c r="E122" s="186">
        <v>18</v>
      </c>
      <c r="F122" s="47">
        <v>857.8</v>
      </c>
      <c r="G122" s="186">
        <v>45</v>
      </c>
      <c r="H122" s="64" t="s">
        <v>1315</v>
      </c>
      <c r="I122" s="33"/>
      <c r="J122" s="123">
        <v>40299</v>
      </c>
    </row>
    <row r="123" spans="1:10" ht="12" customHeight="1">
      <c r="A123" s="122">
        <v>114</v>
      </c>
      <c r="B123" s="403" t="s">
        <v>254</v>
      </c>
      <c r="C123" s="209"/>
      <c r="D123" s="16">
        <v>18</v>
      </c>
      <c r="E123" s="186">
        <v>18</v>
      </c>
      <c r="F123" s="47">
        <v>853.9</v>
      </c>
      <c r="G123" s="186">
        <v>40</v>
      </c>
      <c r="H123" s="64" t="s">
        <v>1316</v>
      </c>
      <c r="I123" s="33"/>
      <c r="J123" s="123">
        <v>40299</v>
      </c>
    </row>
    <row r="124" spans="1:10" ht="12" customHeight="1">
      <c r="A124" s="122">
        <v>115</v>
      </c>
      <c r="B124" s="403" t="s">
        <v>255</v>
      </c>
      <c r="C124" s="209"/>
      <c r="D124" s="16">
        <v>18</v>
      </c>
      <c r="E124" s="186">
        <v>18</v>
      </c>
      <c r="F124" s="48">
        <v>871.4</v>
      </c>
      <c r="G124" s="186">
        <v>48</v>
      </c>
      <c r="H124" s="64" t="s">
        <v>1317</v>
      </c>
      <c r="I124" s="33"/>
      <c r="J124" s="123">
        <v>40299</v>
      </c>
    </row>
    <row r="125" spans="1:10" ht="12" customHeight="1">
      <c r="A125" s="122">
        <v>116</v>
      </c>
      <c r="B125" s="403" t="s">
        <v>256</v>
      </c>
      <c r="C125" s="209"/>
      <c r="D125" s="16">
        <v>18</v>
      </c>
      <c r="E125" s="186">
        <v>18</v>
      </c>
      <c r="F125" s="49">
        <v>886.6</v>
      </c>
      <c r="G125" s="186">
        <v>43</v>
      </c>
      <c r="H125" s="64" t="s">
        <v>1318</v>
      </c>
      <c r="I125" s="33"/>
      <c r="J125" s="123">
        <v>40299</v>
      </c>
    </row>
    <row r="126" spans="1:10" ht="12" customHeight="1">
      <c r="A126" s="122">
        <v>117</v>
      </c>
      <c r="B126" s="403" t="s">
        <v>258</v>
      </c>
      <c r="C126" s="209"/>
      <c r="D126" s="16">
        <v>18</v>
      </c>
      <c r="E126" s="186">
        <v>18</v>
      </c>
      <c r="F126" s="49">
        <v>836.7</v>
      </c>
      <c r="G126" s="186">
        <v>46</v>
      </c>
      <c r="H126" s="64" t="s">
        <v>1319</v>
      </c>
      <c r="I126" s="33"/>
      <c r="J126" s="123">
        <v>40299</v>
      </c>
    </row>
    <row r="127" spans="1:10" ht="12" customHeight="1">
      <c r="A127" s="122">
        <v>118</v>
      </c>
      <c r="B127" s="403" t="s">
        <v>260</v>
      </c>
      <c r="C127" s="209"/>
      <c r="D127" s="16">
        <v>85</v>
      </c>
      <c r="E127" s="186">
        <v>85</v>
      </c>
      <c r="F127" s="49">
        <v>4170.6</v>
      </c>
      <c r="G127" s="186">
        <v>203</v>
      </c>
      <c r="H127" s="64" t="s">
        <v>1321</v>
      </c>
      <c r="I127" s="33"/>
      <c r="J127" s="123">
        <v>40299</v>
      </c>
    </row>
    <row r="128" spans="1:10" ht="12" customHeight="1">
      <c r="A128" s="122">
        <v>119</v>
      </c>
      <c r="B128" s="403" t="s">
        <v>263</v>
      </c>
      <c r="C128" s="209"/>
      <c r="D128" s="16">
        <v>60</v>
      </c>
      <c r="E128" s="186">
        <v>60</v>
      </c>
      <c r="F128" s="49">
        <v>2813.6</v>
      </c>
      <c r="G128" s="186">
        <v>138</v>
      </c>
      <c r="H128" s="64" t="s">
        <v>1322</v>
      </c>
      <c r="I128" s="33"/>
      <c r="J128" s="123">
        <v>40299</v>
      </c>
    </row>
    <row r="129" spans="1:10" ht="12" customHeight="1">
      <c r="A129" s="122">
        <v>120</v>
      </c>
      <c r="B129" s="403" t="s">
        <v>266</v>
      </c>
      <c r="C129" s="209"/>
      <c r="D129" s="16">
        <v>60</v>
      </c>
      <c r="E129" s="186">
        <v>60</v>
      </c>
      <c r="F129" s="49">
        <v>2797.7</v>
      </c>
      <c r="G129" s="186">
        <v>148</v>
      </c>
      <c r="H129" s="64" t="s">
        <v>1323</v>
      </c>
      <c r="I129" s="33"/>
      <c r="J129" s="123">
        <v>40299</v>
      </c>
    </row>
    <row r="130" spans="1:10" ht="12" customHeight="1">
      <c r="A130" s="122">
        <v>121</v>
      </c>
      <c r="B130" s="403" t="s">
        <v>269</v>
      </c>
      <c r="C130" s="209"/>
      <c r="D130" s="16">
        <v>16</v>
      </c>
      <c r="E130" s="186">
        <v>16</v>
      </c>
      <c r="F130" s="49">
        <v>829.7</v>
      </c>
      <c r="G130" s="186">
        <v>46</v>
      </c>
      <c r="H130" s="64" t="s">
        <v>1328</v>
      </c>
      <c r="I130" s="33"/>
      <c r="J130" s="123">
        <v>40299</v>
      </c>
    </row>
    <row r="131" spans="1:10" ht="12" customHeight="1">
      <c r="A131" s="122">
        <v>122</v>
      </c>
      <c r="B131" s="403" t="s">
        <v>270</v>
      </c>
      <c r="C131" s="209"/>
      <c r="D131" s="16">
        <v>21</v>
      </c>
      <c r="E131" s="186">
        <v>21</v>
      </c>
      <c r="F131" s="49">
        <v>1448</v>
      </c>
      <c r="G131" s="186">
        <v>63</v>
      </c>
      <c r="H131" s="64" t="s">
        <v>1329</v>
      </c>
      <c r="I131" s="33"/>
      <c r="J131" s="123">
        <v>40299</v>
      </c>
    </row>
    <row r="132" spans="1:10" ht="12" customHeight="1">
      <c r="A132" s="122">
        <v>123</v>
      </c>
      <c r="B132" s="403" t="s">
        <v>271</v>
      </c>
      <c r="C132" s="209"/>
      <c r="D132" s="16">
        <v>16</v>
      </c>
      <c r="E132" s="186">
        <v>16</v>
      </c>
      <c r="F132" s="49">
        <v>928.3</v>
      </c>
      <c r="G132" s="186">
        <v>49</v>
      </c>
      <c r="H132" s="64" t="s">
        <v>1330</v>
      </c>
      <c r="I132" s="33"/>
      <c r="J132" s="123">
        <v>40299</v>
      </c>
    </row>
    <row r="133" spans="1:10" ht="12" customHeight="1">
      <c r="A133" s="122">
        <v>124</v>
      </c>
      <c r="B133" s="403" t="s">
        <v>273</v>
      </c>
      <c r="C133" s="209"/>
      <c r="D133" s="16">
        <v>60</v>
      </c>
      <c r="E133" s="186">
        <v>60</v>
      </c>
      <c r="F133" s="49">
        <v>3241</v>
      </c>
      <c r="G133" s="186">
        <v>153</v>
      </c>
      <c r="H133" s="64" t="s">
        <v>1331</v>
      </c>
      <c r="I133" s="33"/>
      <c r="J133" s="123">
        <v>40299</v>
      </c>
    </row>
    <row r="134" spans="1:10" ht="12" customHeight="1">
      <c r="A134" s="122">
        <v>125</v>
      </c>
      <c r="B134" s="403" t="s">
        <v>276</v>
      </c>
      <c r="C134" s="209"/>
      <c r="D134" s="16">
        <v>16</v>
      </c>
      <c r="E134" s="186">
        <v>16</v>
      </c>
      <c r="F134" s="49">
        <v>970.1</v>
      </c>
      <c r="G134" s="186">
        <v>50</v>
      </c>
      <c r="H134" s="64" t="s">
        <v>1332</v>
      </c>
      <c r="I134" s="33"/>
      <c r="J134" s="123">
        <v>40299</v>
      </c>
    </row>
    <row r="135" spans="1:10" ht="12" customHeight="1">
      <c r="A135" s="122">
        <v>126</v>
      </c>
      <c r="B135" s="403" t="s">
        <v>278</v>
      </c>
      <c r="C135" s="209"/>
      <c r="D135" s="16">
        <v>25</v>
      </c>
      <c r="E135" s="186">
        <v>25</v>
      </c>
      <c r="F135" s="49">
        <v>1419.1</v>
      </c>
      <c r="G135" s="186">
        <v>68</v>
      </c>
      <c r="H135" s="64" t="s">
        <v>1333</v>
      </c>
      <c r="I135" s="33"/>
      <c r="J135" s="123">
        <v>40299</v>
      </c>
    </row>
    <row r="136" spans="1:10" ht="12" customHeight="1">
      <c r="A136" s="122">
        <v>127</v>
      </c>
      <c r="B136" s="403" t="s">
        <v>281</v>
      </c>
      <c r="C136" s="209"/>
      <c r="D136" s="16">
        <v>16</v>
      </c>
      <c r="E136" s="186">
        <v>16</v>
      </c>
      <c r="F136" s="49">
        <v>966.6</v>
      </c>
      <c r="G136" s="186">
        <v>48</v>
      </c>
      <c r="H136" s="64" t="s">
        <v>1334</v>
      </c>
      <c r="I136" s="33"/>
      <c r="J136" s="123">
        <v>40299</v>
      </c>
    </row>
    <row r="137" spans="1:10" ht="12" customHeight="1">
      <c r="A137" s="122">
        <v>128</v>
      </c>
      <c r="B137" s="403" t="s">
        <v>282</v>
      </c>
      <c r="C137" s="209"/>
      <c r="D137" s="16">
        <v>27</v>
      </c>
      <c r="E137" s="186">
        <v>27</v>
      </c>
      <c r="F137" s="49">
        <v>1478.9</v>
      </c>
      <c r="G137" s="186">
        <v>65</v>
      </c>
      <c r="H137" s="64" t="s">
        <v>1335</v>
      </c>
      <c r="I137" s="33"/>
      <c r="J137" s="123">
        <v>40299</v>
      </c>
    </row>
    <row r="138" spans="1:10" ht="12" customHeight="1">
      <c r="A138" s="122">
        <v>129</v>
      </c>
      <c r="B138" s="403" t="s">
        <v>283</v>
      </c>
      <c r="C138" s="209"/>
      <c r="D138" s="16">
        <v>16</v>
      </c>
      <c r="E138" s="186">
        <v>16</v>
      </c>
      <c r="F138" s="49">
        <v>1101.2</v>
      </c>
      <c r="G138" s="186">
        <v>47</v>
      </c>
      <c r="H138" s="64" t="s">
        <v>1336</v>
      </c>
      <c r="I138" s="33"/>
      <c r="J138" s="123">
        <v>40299</v>
      </c>
    </row>
    <row r="139" spans="1:10" ht="12" customHeight="1">
      <c r="A139" s="122">
        <v>130</v>
      </c>
      <c r="B139" s="403" t="s">
        <v>284</v>
      </c>
      <c r="C139" s="209"/>
      <c r="D139" s="16">
        <v>27</v>
      </c>
      <c r="E139" s="186">
        <v>28</v>
      </c>
      <c r="F139" s="49">
        <v>1453.6</v>
      </c>
      <c r="G139" s="186">
        <v>67</v>
      </c>
      <c r="H139" s="64" t="s">
        <v>1337</v>
      </c>
      <c r="I139" s="33"/>
      <c r="J139" s="123">
        <v>40299</v>
      </c>
    </row>
    <row r="140" spans="1:10" ht="12" customHeight="1">
      <c r="A140" s="122">
        <v>131</v>
      </c>
      <c r="B140" s="403" t="s">
        <v>287</v>
      </c>
      <c r="C140" s="209"/>
      <c r="D140" s="16">
        <v>16</v>
      </c>
      <c r="E140" s="186">
        <v>16</v>
      </c>
      <c r="F140" s="49">
        <v>817.8</v>
      </c>
      <c r="G140" s="186">
        <v>49</v>
      </c>
      <c r="H140" s="64" t="s">
        <v>1324</v>
      </c>
      <c r="I140" s="33"/>
      <c r="J140" s="123">
        <v>40299</v>
      </c>
    </row>
    <row r="141" spans="1:10" ht="12" customHeight="1">
      <c r="A141" s="122">
        <v>132</v>
      </c>
      <c r="B141" s="403" t="s">
        <v>288</v>
      </c>
      <c r="C141" s="209"/>
      <c r="D141" s="16">
        <v>16</v>
      </c>
      <c r="E141" s="186">
        <v>16</v>
      </c>
      <c r="F141" s="49">
        <v>1069</v>
      </c>
      <c r="G141" s="186">
        <v>45</v>
      </c>
      <c r="H141" s="64" t="s">
        <v>1338</v>
      </c>
      <c r="I141" s="33"/>
      <c r="J141" s="123">
        <v>40299</v>
      </c>
    </row>
    <row r="142" spans="1:10" ht="12" customHeight="1">
      <c r="A142" s="122">
        <v>133</v>
      </c>
      <c r="B142" s="403" t="s">
        <v>289</v>
      </c>
      <c r="C142" s="209"/>
      <c r="D142" s="16">
        <v>30</v>
      </c>
      <c r="E142" s="186">
        <v>36</v>
      </c>
      <c r="F142" s="49">
        <v>1504.2</v>
      </c>
      <c r="G142" s="186">
        <v>71</v>
      </c>
      <c r="H142" s="64" t="s">
        <v>1339</v>
      </c>
      <c r="I142" s="33"/>
      <c r="J142" s="123">
        <v>40299</v>
      </c>
    </row>
    <row r="143" spans="1:10" ht="12" customHeight="1">
      <c r="A143" s="122">
        <v>134</v>
      </c>
      <c r="B143" s="403" t="s">
        <v>292</v>
      </c>
      <c r="C143" s="209"/>
      <c r="D143" s="16">
        <v>16</v>
      </c>
      <c r="E143" s="186">
        <v>16</v>
      </c>
      <c r="F143" s="49">
        <v>783.7</v>
      </c>
      <c r="G143" s="186">
        <v>47</v>
      </c>
      <c r="H143" s="64" t="s">
        <v>1325</v>
      </c>
      <c r="I143" s="33"/>
      <c r="J143" s="123">
        <v>40299</v>
      </c>
    </row>
    <row r="144" spans="1:10" ht="12" customHeight="1">
      <c r="A144" s="122">
        <v>135</v>
      </c>
      <c r="B144" s="403" t="s">
        <v>293</v>
      </c>
      <c r="C144" s="209"/>
      <c r="D144" s="16">
        <v>16</v>
      </c>
      <c r="E144" s="186">
        <v>16</v>
      </c>
      <c r="F144" s="49">
        <v>807.7</v>
      </c>
      <c r="G144" s="186">
        <v>40</v>
      </c>
      <c r="H144" s="64" t="s">
        <v>1326</v>
      </c>
      <c r="I144" s="33"/>
      <c r="J144" s="123">
        <v>40299</v>
      </c>
    </row>
    <row r="145" spans="1:10" ht="12" customHeight="1">
      <c r="A145" s="122">
        <v>136</v>
      </c>
      <c r="B145" s="403" t="s">
        <v>294</v>
      </c>
      <c r="C145" s="209"/>
      <c r="D145" s="16">
        <v>16</v>
      </c>
      <c r="E145" s="186">
        <v>16</v>
      </c>
      <c r="F145" s="49">
        <v>776.8</v>
      </c>
      <c r="G145" s="186">
        <v>33</v>
      </c>
      <c r="H145" s="64" t="s">
        <v>1327</v>
      </c>
      <c r="I145" s="33"/>
      <c r="J145" s="123">
        <v>40299</v>
      </c>
    </row>
    <row r="146" spans="1:10" ht="13.5" customHeight="1" hidden="1">
      <c r="A146" s="122">
        <v>137</v>
      </c>
      <c r="B146" s="403" t="s">
        <v>296</v>
      </c>
      <c r="C146" s="209"/>
      <c r="D146" s="16"/>
      <c r="E146" s="183"/>
      <c r="F146" s="49">
        <v>50.3</v>
      </c>
      <c r="G146" s="186"/>
      <c r="H146" s="33"/>
      <c r="I146" s="33"/>
      <c r="J146" s="123">
        <v>40299</v>
      </c>
    </row>
    <row r="147" spans="1:10" ht="24.75" customHeight="1">
      <c r="A147" s="122">
        <v>137</v>
      </c>
      <c r="B147" s="403" t="s">
        <v>297</v>
      </c>
      <c r="C147" s="209"/>
      <c r="D147" s="16">
        <v>3</v>
      </c>
      <c r="E147" s="186">
        <v>3</v>
      </c>
      <c r="F147" s="49">
        <v>113.8</v>
      </c>
      <c r="G147" s="186">
        <v>5</v>
      </c>
      <c r="H147" s="64" t="s">
        <v>1340</v>
      </c>
      <c r="I147" s="33"/>
      <c r="J147" s="123">
        <v>40299</v>
      </c>
    </row>
    <row r="148" spans="1:10" ht="25.5" customHeight="1">
      <c r="A148" s="122">
        <v>138</v>
      </c>
      <c r="B148" s="403" t="s">
        <v>298</v>
      </c>
      <c r="C148" s="209"/>
      <c r="D148" s="16">
        <v>3</v>
      </c>
      <c r="E148" s="186">
        <v>3</v>
      </c>
      <c r="F148" s="49">
        <v>135.4</v>
      </c>
      <c r="G148" s="186">
        <v>4</v>
      </c>
      <c r="H148" s="64" t="s">
        <v>1341</v>
      </c>
      <c r="I148" s="33"/>
      <c r="J148" s="123">
        <v>40299</v>
      </c>
    </row>
    <row r="149" spans="1:10" ht="24" customHeight="1">
      <c r="A149" s="122">
        <v>139</v>
      </c>
      <c r="B149" s="403" t="s">
        <v>299</v>
      </c>
      <c r="C149" s="209"/>
      <c r="D149" s="16">
        <v>12</v>
      </c>
      <c r="E149" s="186">
        <v>12</v>
      </c>
      <c r="F149" s="47">
        <v>464.1</v>
      </c>
      <c r="G149" s="186">
        <v>27</v>
      </c>
      <c r="H149" s="64" t="s">
        <v>1342</v>
      </c>
      <c r="I149" s="33"/>
      <c r="J149" s="123">
        <v>40299</v>
      </c>
    </row>
    <row r="150" spans="1:10" ht="24" customHeight="1">
      <c r="A150" s="122">
        <v>140</v>
      </c>
      <c r="B150" s="403" t="s">
        <v>300</v>
      </c>
      <c r="C150" s="209"/>
      <c r="D150" s="16">
        <v>16</v>
      </c>
      <c r="E150" s="186">
        <v>16</v>
      </c>
      <c r="F150" s="47">
        <v>765.6</v>
      </c>
      <c r="G150" s="186">
        <v>31</v>
      </c>
      <c r="H150" s="64" t="s">
        <v>1343</v>
      </c>
      <c r="I150" s="33"/>
      <c r="J150" s="123">
        <v>40299</v>
      </c>
    </row>
    <row r="151" spans="1:10" ht="12" customHeight="1">
      <c r="A151" s="122">
        <v>141</v>
      </c>
      <c r="B151" s="403" t="s">
        <v>302</v>
      </c>
      <c r="C151" s="209"/>
      <c r="D151" s="16">
        <v>3</v>
      </c>
      <c r="E151" s="186">
        <v>3</v>
      </c>
      <c r="F151" s="47">
        <v>93.1</v>
      </c>
      <c r="G151" s="186">
        <v>5</v>
      </c>
      <c r="H151" s="64" t="s">
        <v>1345</v>
      </c>
      <c r="I151" s="33"/>
      <c r="J151" s="123">
        <v>40299</v>
      </c>
    </row>
    <row r="152" spans="1:10" ht="12" customHeight="1">
      <c r="A152" s="122">
        <v>142</v>
      </c>
      <c r="B152" s="403" t="s">
        <v>303</v>
      </c>
      <c r="C152" s="209"/>
      <c r="D152" s="16">
        <v>4</v>
      </c>
      <c r="E152" s="186">
        <v>6</v>
      </c>
      <c r="F152" s="47">
        <v>263.4</v>
      </c>
      <c r="G152" s="186">
        <v>10</v>
      </c>
      <c r="H152" s="64" t="s">
        <v>1346</v>
      </c>
      <c r="I152" s="33"/>
      <c r="J152" s="123">
        <v>40299</v>
      </c>
    </row>
    <row r="153" spans="1:10" ht="12" customHeight="1">
      <c r="A153" s="122">
        <v>143</v>
      </c>
      <c r="B153" s="403" t="s">
        <v>304</v>
      </c>
      <c r="C153" s="209"/>
      <c r="D153" s="16">
        <v>16</v>
      </c>
      <c r="E153" s="186">
        <v>16</v>
      </c>
      <c r="F153" s="47">
        <v>555.2</v>
      </c>
      <c r="G153" s="186">
        <v>23</v>
      </c>
      <c r="H153" s="64" t="s">
        <v>1347</v>
      </c>
      <c r="I153" s="33"/>
      <c r="J153" s="123">
        <v>40299</v>
      </c>
    </row>
    <row r="154" spans="1:10" ht="12" customHeight="1">
      <c r="A154" s="122">
        <v>144</v>
      </c>
      <c r="B154" s="403" t="s">
        <v>305</v>
      </c>
      <c r="C154" s="209"/>
      <c r="D154" s="16">
        <v>12</v>
      </c>
      <c r="E154" s="186">
        <v>12</v>
      </c>
      <c r="F154" s="47">
        <v>573.4</v>
      </c>
      <c r="G154" s="186">
        <v>30</v>
      </c>
      <c r="H154" s="64" t="s">
        <v>1348</v>
      </c>
      <c r="I154" s="33"/>
      <c r="J154" s="123">
        <v>40299</v>
      </c>
    </row>
    <row r="155" spans="1:10" ht="23.25" customHeight="1">
      <c r="A155" s="122">
        <v>145</v>
      </c>
      <c r="B155" s="403" t="s">
        <v>306</v>
      </c>
      <c r="C155" s="209"/>
      <c r="D155" s="16">
        <v>16</v>
      </c>
      <c r="E155" s="186">
        <v>16</v>
      </c>
      <c r="F155" s="47">
        <v>682.3</v>
      </c>
      <c r="G155" s="186">
        <v>36</v>
      </c>
      <c r="H155" s="64" t="s">
        <v>1349</v>
      </c>
      <c r="I155" s="33"/>
      <c r="J155" s="123">
        <v>40299</v>
      </c>
    </row>
    <row r="156" spans="1:10" ht="24" customHeight="1">
      <c r="A156" s="122">
        <v>146</v>
      </c>
      <c r="B156" s="403" t="s">
        <v>307</v>
      </c>
      <c r="C156" s="209"/>
      <c r="D156" s="16">
        <v>16</v>
      </c>
      <c r="E156" s="186">
        <v>16</v>
      </c>
      <c r="F156" s="47">
        <v>703.6</v>
      </c>
      <c r="G156" s="186">
        <v>38</v>
      </c>
      <c r="H156" s="64" t="s">
        <v>1350</v>
      </c>
      <c r="I156" s="33"/>
      <c r="J156" s="123">
        <v>40299</v>
      </c>
    </row>
    <row r="157" spans="1:10" ht="24" customHeight="1">
      <c r="A157" s="122">
        <v>147</v>
      </c>
      <c r="B157" s="403" t="s">
        <v>308</v>
      </c>
      <c r="C157" s="209"/>
      <c r="D157" s="16">
        <v>16</v>
      </c>
      <c r="E157" s="186">
        <v>16</v>
      </c>
      <c r="F157" s="47">
        <v>680.8</v>
      </c>
      <c r="G157" s="186">
        <v>30</v>
      </c>
      <c r="H157" s="64" t="s">
        <v>1351</v>
      </c>
      <c r="I157" s="33"/>
      <c r="J157" s="123">
        <v>40299</v>
      </c>
    </row>
    <row r="158" spans="1:10" ht="23.25" customHeight="1">
      <c r="A158" s="122">
        <v>148</v>
      </c>
      <c r="B158" s="403" t="s">
        <v>309</v>
      </c>
      <c r="C158" s="209"/>
      <c r="D158" s="16">
        <v>8</v>
      </c>
      <c r="E158" s="186">
        <v>8</v>
      </c>
      <c r="F158" s="47">
        <v>373.1</v>
      </c>
      <c r="G158" s="186">
        <v>27</v>
      </c>
      <c r="H158" s="64" t="s">
        <v>1352</v>
      </c>
      <c r="I158" s="33"/>
      <c r="J158" s="123">
        <v>40299</v>
      </c>
    </row>
    <row r="159" spans="1:10" ht="22.5" customHeight="1">
      <c r="A159" s="122">
        <v>149</v>
      </c>
      <c r="B159" s="403" t="s">
        <v>310</v>
      </c>
      <c r="C159" s="209"/>
      <c r="D159" s="16">
        <v>4</v>
      </c>
      <c r="E159" s="186">
        <v>4</v>
      </c>
      <c r="F159" s="47">
        <v>314.9</v>
      </c>
      <c r="G159" s="186">
        <v>13</v>
      </c>
      <c r="H159" s="64" t="s">
        <v>1353</v>
      </c>
      <c r="I159" s="33"/>
      <c r="J159" s="123">
        <v>40299</v>
      </c>
    </row>
    <row r="160" spans="1:10" ht="23.25" customHeight="1">
      <c r="A160" s="122">
        <v>150</v>
      </c>
      <c r="B160" s="403" t="s">
        <v>311</v>
      </c>
      <c r="C160" s="209"/>
      <c r="D160" s="16">
        <v>32</v>
      </c>
      <c r="E160" s="186">
        <v>32</v>
      </c>
      <c r="F160" s="47">
        <v>1615.7</v>
      </c>
      <c r="G160" s="186">
        <v>54</v>
      </c>
      <c r="H160" s="64" t="s">
        <v>1355</v>
      </c>
      <c r="I160" s="33"/>
      <c r="J160" s="123">
        <v>40299</v>
      </c>
    </row>
    <row r="161" spans="1:10" ht="22.5" customHeight="1">
      <c r="A161" s="122">
        <v>151</v>
      </c>
      <c r="B161" s="403" t="s">
        <v>312</v>
      </c>
      <c r="C161" s="209"/>
      <c r="D161" s="16">
        <v>22</v>
      </c>
      <c r="E161" s="186">
        <v>22</v>
      </c>
      <c r="F161" s="47">
        <v>975.7</v>
      </c>
      <c r="G161" s="186">
        <v>48</v>
      </c>
      <c r="H161" s="64" t="s">
        <v>1354</v>
      </c>
      <c r="I161" s="33"/>
      <c r="J161" s="123">
        <v>40299</v>
      </c>
    </row>
    <row r="162" spans="1:10" ht="24" customHeight="1">
      <c r="A162" s="122">
        <v>152</v>
      </c>
      <c r="B162" s="403" t="s">
        <v>314</v>
      </c>
      <c r="C162" s="209"/>
      <c r="D162" s="16">
        <v>18</v>
      </c>
      <c r="E162" s="186">
        <v>18</v>
      </c>
      <c r="F162" s="47">
        <v>835</v>
      </c>
      <c r="G162" s="186">
        <v>49</v>
      </c>
      <c r="H162" s="64" t="s">
        <v>1358</v>
      </c>
      <c r="I162" s="33"/>
      <c r="J162" s="123">
        <v>40299</v>
      </c>
    </row>
    <row r="163" spans="1:10" ht="23.25" customHeight="1">
      <c r="A163" s="122">
        <v>153</v>
      </c>
      <c r="B163" s="403" t="s">
        <v>315</v>
      </c>
      <c r="C163" s="209"/>
      <c r="D163" s="16">
        <v>12</v>
      </c>
      <c r="E163" s="186">
        <v>12</v>
      </c>
      <c r="F163" s="47">
        <v>526</v>
      </c>
      <c r="G163" s="186">
        <v>27</v>
      </c>
      <c r="H163" s="64" t="s">
        <v>1359</v>
      </c>
      <c r="I163" s="33"/>
      <c r="J163" s="123">
        <v>40299</v>
      </c>
    </row>
    <row r="164" spans="1:10" ht="24" customHeight="1">
      <c r="A164" s="122">
        <v>154</v>
      </c>
      <c r="B164" s="403" t="s">
        <v>316</v>
      </c>
      <c r="C164" s="209"/>
      <c r="D164" s="16">
        <v>12</v>
      </c>
      <c r="E164" s="186">
        <v>12</v>
      </c>
      <c r="F164" s="47">
        <v>585.5</v>
      </c>
      <c r="G164" s="186">
        <v>27</v>
      </c>
      <c r="H164" s="64" t="s">
        <v>1360</v>
      </c>
      <c r="I164" s="33"/>
      <c r="J164" s="123">
        <v>40299</v>
      </c>
    </row>
    <row r="165" spans="1:10" ht="24.75" customHeight="1">
      <c r="A165" s="122">
        <v>155</v>
      </c>
      <c r="B165" s="403" t="s">
        <v>317</v>
      </c>
      <c r="C165" s="209"/>
      <c r="D165" s="16">
        <v>12</v>
      </c>
      <c r="E165" s="186">
        <v>12</v>
      </c>
      <c r="F165" s="47">
        <v>556</v>
      </c>
      <c r="G165" s="186">
        <v>34</v>
      </c>
      <c r="H165" s="64" t="s">
        <v>1361</v>
      </c>
      <c r="I165" s="33"/>
      <c r="J165" s="123">
        <v>40299</v>
      </c>
    </row>
    <row r="166" spans="1:10" ht="23.25" customHeight="1">
      <c r="A166" s="122">
        <v>156</v>
      </c>
      <c r="B166" s="403" t="s">
        <v>318</v>
      </c>
      <c r="C166" s="209"/>
      <c r="D166" s="16">
        <v>60</v>
      </c>
      <c r="E166" s="186">
        <v>62</v>
      </c>
      <c r="F166" s="205">
        <v>2787.32</v>
      </c>
      <c r="G166" s="186">
        <v>128</v>
      </c>
      <c r="H166" s="64" t="s">
        <v>1362</v>
      </c>
      <c r="I166" s="33"/>
      <c r="J166" s="123">
        <v>40299</v>
      </c>
    </row>
    <row r="167" spans="1:10" ht="24.75" customHeight="1">
      <c r="A167" s="122">
        <v>157</v>
      </c>
      <c r="B167" s="403" t="s">
        <v>321</v>
      </c>
      <c r="C167" s="209"/>
      <c r="D167" s="16">
        <v>36</v>
      </c>
      <c r="E167" s="186">
        <v>40</v>
      </c>
      <c r="F167" s="205">
        <v>2072.4</v>
      </c>
      <c r="G167" s="186">
        <v>92</v>
      </c>
      <c r="H167" s="64" t="s">
        <v>1363</v>
      </c>
      <c r="I167" s="33"/>
      <c r="J167" s="123">
        <v>40299</v>
      </c>
    </row>
    <row r="168" spans="1:10" ht="12" customHeight="1">
      <c r="A168" s="122">
        <v>158</v>
      </c>
      <c r="B168" s="403" t="s">
        <v>324</v>
      </c>
      <c r="C168" s="209"/>
      <c r="D168" s="16">
        <v>8</v>
      </c>
      <c r="E168" s="186">
        <v>9</v>
      </c>
      <c r="F168" s="205">
        <v>366.7</v>
      </c>
      <c r="G168" s="186">
        <v>17</v>
      </c>
      <c r="H168" s="64" t="s">
        <v>1364</v>
      </c>
      <c r="I168" s="33"/>
      <c r="J168" s="123">
        <v>40299</v>
      </c>
    </row>
    <row r="169" spans="1:10" ht="12" customHeight="1">
      <c r="A169" s="122">
        <v>159</v>
      </c>
      <c r="B169" s="403" t="s">
        <v>325</v>
      </c>
      <c r="C169" s="209"/>
      <c r="D169" s="16">
        <v>5</v>
      </c>
      <c r="E169" s="186">
        <v>5</v>
      </c>
      <c r="F169" s="205">
        <v>116.4</v>
      </c>
      <c r="G169" s="186">
        <v>18</v>
      </c>
      <c r="H169" s="64" t="s">
        <v>1365</v>
      </c>
      <c r="I169" s="33"/>
      <c r="J169" s="123">
        <v>40299</v>
      </c>
    </row>
    <row r="170" spans="1:10" ht="12" customHeight="1">
      <c r="A170" s="122">
        <v>160</v>
      </c>
      <c r="B170" s="403" t="s">
        <v>327</v>
      </c>
      <c r="C170" s="209"/>
      <c r="D170" s="16">
        <v>5</v>
      </c>
      <c r="E170" s="186">
        <v>5</v>
      </c>
      <c r="F170" s="205">
        <v>157.4</v>
      </c>
      <c r="G170" s="186">
        <v>6</v>
      </c>
      <c r="H170" s="64" t="s">
        <v>1367</v>
      </c>
      <c r="I170" s="33"/>
      <c r="J170" s="123">
        <v>40299</v>
      </c>
    </row>
    <row r="171" spans="1:10" ht="12" customHeight="1">
      <c r="A171" s="122">
        <v>161</v>
      </c>
      <c r="B171" s="403" t="s">
        <v>328</v>
      </c>
      <c r="C171" s="209"/>
      <c r="D171" s="16">
        <v>4</v>
      </c>
      <c r="E171" s="186">
        <v>4</v>
      </c>
      <c r="F171" s="205">
        <v>107.8</v>
      </c>
      <c r="G171" s="186">
        <v>9</v>
      </c>
      <c r="H171" s="64" t="s">
        <v>1368</v>
      </c>
      <c r="I171" s="33"/>
      <c r="J171" s="123">
        <v>40299</v>
      </c>
    </row>
    <row r="172" spans="1:10" ht="12" customHeight="1">
      <c r="A172" s="122">
        <v>162</v>
      </c>
      <c r="B172" s="403" t="s">
        <v>329</v>
      </c>
      <c r="C172" s="367"/>
      <c r="D172" s="16">
        <v>5</v>
      </c>
      <c r="E172" s="186">
        <v>5</v>
      </c>
      <c r="F172" s="204">
        <v>234.5</v>
      </c>
      <c r="G172" s="186">
        <v>17</v>
      </c>
      <c r="H172" s="64" t="s">
        <v>1369</v>
      </c>
      <c r="I172" s="33"/>
      <c r="J172" s="123">
        <v>40299</v>
      </c>
    </row>
    <row r="173" spans="1:10" ht="12" customHeight="1">
      <c r="A173" s="122">
        <v>163</v>
      </c>
      <c r="B173" s="403" t="s">
        <v>331</v>
      </c>
      <c r="C173" s="367"/>
      <c r="D173" s="16">
        <v>2</v>
      </c>
      <c r="E173" s="186">
        <v>2</v>
      </c>
      <c r="F173" s="203">
        <v>68.8</v>
      </c>
      <c r="G173" s="186">
        <v>9</v>
      </c>
      <c r="H173" s="64" t="s">
        <v>1371</v>
      </c>
      <c r="I173" s="33"/>
      <c r="J173" s="123">
        <v>40299</v>
      </c>
    </row>
    <row r="174" spans="1:10" ht="12" customHeight="1">
      <c r="A174" s="122">
        <v>164</v>
      </c>
      <c r="B174" s="403" t="s">
        <v>332</v>
      </c>
      <c r="C174" s="367"/>
      <c r="D174" s="16">
        <v>1</v>
      </c>
      <c r="E174" s="186">
        <v>3</v>
      </c>
      <c r="F174" s="203">
        <v>106.2</v>
      </c>
      <c r="G174" s="186">
        <v>2</v>
      </c>
      <c r="H174" s="64" t="s">
        <v>1372</v>
      </c>
      <c r="I174" s="33"/>
      <c r="J174" s="123">
        <v>40299</v>
      </c>
    </row>
    <row r="175" spans="1:10" ht="12" customHeight="1">
      <c r="A175" s="122">
        <v>165</v>
      </c>
      <c r="B175" s="403" t="s">
        <v>333</v>
      </c>
      <c r="C175" s="367"/>
      <c r="D175" s="16">
        <v>2</v>
      </c>
      <c r="E175" s="186">
        <v>2</v>
      </c>
      <c r="F175" s="203">
        <v>80</v>
      </c>
      <c r="G175" s="186">
        <v>7</v>
      </c>
      <c r="H175" s="64" t="s">
        <v>1373</v>
      </c>
      <c r="I175" s="33"/>
      <c r="J175" s="123">
        <v>40299</v>
      </c>
    </row>
    <row r="176" spans="1:10" ht="12" customHeight="1">
      <c r="A176" s="122">
        <v>166</v>
      </c>
      <c r="B176" s="403" t="s">
        <v>335</v>
      </c>
      <c r="C176" s="367"/>
      <c r="D176" s="16">
        <v>6</v>
      </c>
      <c r="E176" s="186">
        <v>6</v>
      </c>
      <c r="F176" s="203">
        <v>168.4</v>
      </c>
      <c r="G176" s="186">
        <v>16</v>
      </c>
      <c r="H176" s="64" t="s">
        <v>1375</v>
      </c>
      <c r="I176" s="33"/>
      <c r="J176" s="123">
        <v>40299</v>
      </c>
    </row>
    <row r="177" spans="1:10" ht="13.5" customHeight="1">
      <c r="A177" s="122">
        <v>167</v>
      </c>
      <c r="B177" s="403" t="s">
        <v>336</v>
      </c>
      <c r="C177" s="367"/>
      <c r="D177" s="16">
        <v>6</v>
      </c>
      <c r="E177" s="186">
        <v>6</v>
      </c>
      <c r="F177" s="203">
        <v>373.7</v>
      </c>
      <c r="G177" s="186">
        <v>15</v>
      </c>
      <c r="H177" s="64" t="s">
        <v>1376</v>
      </c>
      <c r="I177" s="33"/>
      <c r="J177" s="123">
        <v>40299</v>
      </c>
    </row>
    <row r="178" spans="1:10" ht="12" customHeight="1">
      <c r="A178" s="122">
        <v>168</v>
      </c>
      <c r="B178" s="403" t="s">
        <v>337</v>
      </c>
      <c r="C178" s="367"/>
      <c r="D178" s="16">
        <v>6</v>
      </c>
      <c r="E178" s="186">
        <v>6</v>
      </c>
      <c r="F178" s="203">
        <v>369.2</v>
      </c>
      <c r="G178" s="186">
        <v>14</v>
      </c>
      <c r="H178" s="64" t="s">
        <v>1377</v>
      </c>
      <c r="I178" s="33"/>
      <c r="J178" s="123">
        <v>40299</v>
      </c>
    </row>
    <row r="179" spans="1:10" ht="12" customHeight="1">
      <c r="A179" s="122">
        <v>169</v>
      </c>
      <c r="B179" s="403" t="s">
        <v>338</v>
      </c>
      <c r="C179" s="367"/>
      <c r="D179" s="16">
        <v>6</v>
      </c>
      <c r="E179" s="186">
        <v>6</v>
      </c>
      <c r="F179" s="203">
        <v>368</v>
      </c>
      <c r="G179" s="186">
        <v>8</v>
      </c>
      <c r="H179" s="64" t="s">
        <v>1378</v>
      </c>
      <c r="I179" s="33"/>
      <c r="J179" s="123">
        <v>40299</v>
      </c>
    </row>
    <row r="180" spans="1:10" ht="12" customHeight="1">
      <c r="A180" s="122">
        <v>170</v>
      </c>
      <c r="B180" s="403" t="s">
        <v>339</v>
      </c>
      <c r="C180" s="367"/>
      <c r="D180" s="16">
        <v>6</v>
      </c>
      <c r="E180" s="186">
        <v>6</v>
      </c>
      <c r="F180" s="203">
        <v>371.6</v>
      </c>
      <c r="G180" s="186">
        <v>18</v>
      </c>
      <c r="H180" s="64" t="s">
        <v>1379</v>
      </c>
      <c r="I180" s="33"/>
      <c r="J180" s="123">
        <v>40299</v>
      </c>
    </row>
    <row r="181" spans="1:10" ht="12" customHeight="1">
      <c r="A181" s="122">
        <v>171</v>
      </c>
      <c r="B181" s="403" t="s">
        <v>340</v>
      </c>
      <c r="C181" s="367"/>
      <c r="D181" s="16">
        <v>6</v>
      </c>
      <c r="E181" s="186">
        <v>6</v>
      </c>
      <c r="F181" s="203">
        <v>365.3</v>
      </c>
      <c r="G181" s="186">
        <v>28</v>
      </c>
      <c r="H181" s="64" t="s">
        <v>1380</v>
      </c>
      <c r="I181" s="33"/>
      <c r="J181" s="123">
        <v>40299</v>
      </c>
    </row>
    <row r="182" spans="1:10" ht="12" customHeight="1" thickBot="1">
      <c r="A182" s="220">
        <v>172</v>
      </c>
      <c r="B182" s="414" t="s">
        <v>341</v>
      </c>
      <c r="C182" s="415"/>
      <c r="D182" s="214">
        <v>2</v>
      </c>
      <c r="E182" s="224">
        <v>2</v>
      </c>
      <c r="F182" s="225">
        <v>64.4</v>
      </c>
      <c r="G182" s="224">
        <v>3</v>
      </c>
      <c r="H182" s="222" t="s">
        <v>1381</v>
      </c>
      <c r="I182" s="159"/>
      <c r="J182" s="223">
        <v>40299</v>
      </c>
    </row>
    <row r="183" spans="1:10" ht="15.75" customHeight="1" thickBot="1">
      <c r="A183" s="165"/>
      <c r="B183" s="438" t="s">
        <v>1269</v>
      </c>
      <c r="C183" s="439"/>
      <c r="D183" s="246">
        <f>SUM(D76:D182)</f>
        <v>1662</v>
      </c>
      <c r="E183" s="246">
        <f>SUM(E76:E182)</f>
        <v>1708</v>
      </c>
      <c r="F183" s="246">
        <f>SUM(F76:F182)-50.3</f>
        <v>82173.00999999997</v>
      </c>
      <c r="G183" s="247">
        <f>SUM(G76:G182)</f>
        <v>4003</v>
      </c>
      <c r="H183" s="169"/>
      <c r="I183" s="169"/>
      <c r="J183" s="228"/>
    </row>
    <row r="184" spans="1:10" ht="13.5" customHeight="1">
      <c r="A184" s="190"/>
      <c r="B184" s="79" t="s">
        <v>342</v>
      </c>
      <c r="C184" s="79"/>
      <c r="D184" s="79"/>
      <c r="E184" s="79"/>
      <c r="F184" s="79"/>
      <c r="G184" s="79"/>
      <c r="H184" s="79"/>
      <c r="I184" s="79"/>
      <c r="J184" s="405"/>
    </row>
    <row r="185" spans="1:10" ht="23.25" customHeight="1">
      <c r="A185" s="122">
        <v>173</v>
      </c>
      <c r="B185" s="403" t="s">
        <v>347</v>
      </c>
      <c r="C185" s="367"/>
      <c r="D185" s="16">
        <v>3</v>
      </c>
      <c r="E185" s="186">
        <v>3</v>
      </c>
      <c r="F185" s="42">
        <v>183.1</v>
      </c>
      <c r="G185" s="186">
        <v>10</v>
      </c>
      <c r="H185" s="64" t="s">
        <v>1383</v>
      </c>
      <c r="I185" s="33"/>
      <c r="J185" s="123">
        <v>40299</v>
      </c>
    </row>
    <row r="186" spans="1:10" ht="12" customHeight="1" hidden="1">
      <c r="A186" s="122">
        <v>181</v>
      </c>
      <c r="B186" s="403" t="s">
        <v>349</v>
      </c>
      <c r="C186" s="367"/>
      <c r="D186" s="16"/>
      <c r="E186" s="186"/>
      <c r="F186" s="42">
        <v>79</v>
      </c>
      <c r="G186" s="186"/>
      <c r="H186" s="64"/>
      <c r="I186" s="33"/>
      <c r="J186" s="123">
        <v>40299</v>
      </c>
    </row>
    <row r="187" spans="1:10" ht="12" customHeight="1" hidden="1">
      <c r="A187" s="122">
        <v>182</v>
      </c>
      <c r="B187" s="403" t="s">
        <v>350</v>
      </c>
      <c r="C187" s="367"/>
      <c r="D187" s="16"/>
      <c r="E187" s="186"/>
      <c r="F187" s="42">
        <v>42.8</v>
      </c>
      <c r="G187" s="186"/>
      <c r="H187" s="64"/>
      <c r="I187" s="33"/>
      <c r="J187" s="123">
        <v>40299</v>
      </c>
    </row>
    <row r="188" spans="1:10" ht="24" customHeight="1">
      <c r="A188" s="122">
        <v>174</v>
      </c>
      <c r="B188" s="403" t="s">
        <v>352</v>
      </c>
      <c r="C188" s="367"/>
      <c r="D188" s="55">
        <v>2</v>
      </c>
      <c r="E188" s="186">
        <v>2</v>
      </c>
      <c r="F188" s="42">
        <v>120</v>
      </c>
      <c r="G188" s="186">
        <v>10</v>
      </c>
      <c r="H188" s="64" t="s">
        <v>1385</v>
      </c>
      <c r="I188" s="33"/>
      <c r="J188" s="123">
        <v>40299</v>
      </c>
    </row>
    <row r="189" spans="1:10" ht="24" customHeight="1">
      <c r="A189" s="122">
        <v>175</v>
      </c>
      <c r="B189" s="400" t="s">
        <v>354</v>
      </c>
      <c r="C189" s="240"/>
      <c r="D189" s="54">
        <v>4</v>
      </c>
      <c r="E189" s="186">
        <v>4</v>
      </c>
      <c r="F189" s="42">
        <v>106.8</v>
      </c>
      <c r="G189" s="186">
        <v>5</v>
      </c>
      <c r="H189" s="64" t="s">
        <v>1386</v>
      </c>
      <c r="I189" s="33"/>
      <c r="J189" s="123">
        <v>40299</v>
      </c>
    </row>
    <row r="190" spans="1:10" ht="22.5" customHeight="1">
      <c r="A190" s="122">
        <v>176</v>
      </c>
      <c r="B190" s="401" t="s">
        <v>356</v>
      </c>
      <c r="C190" s="238"/>
      <c r="D190" s="54">
        <v>16</v>
      </c>
      <c r="E190" s="186">
        <v>16</v>
      </c>
      <c r="F190" s="42">
        <v>407.6</v>
      </c>
      <c r="G190" s="186">
        <v>43</v>
      </c>
      <c r="H190" s="64" t="s">
        <v>1387</v>
      </c>
      <c r="I190" s="33"/>
      <c r="J190" s="123">
        <v>40299</v>
      </c>
    </row>
    <row r="191" spans="1:10" ht="22.5" customHeight="1">
      <c r="A191" s="122">
        <v>177</v>
      </c>
      <c r="B191" s="401" t="s">
        <v>358</v>
      </c>
      <c r="C191" s="238"/>
      <c r="D191" s="54">
        <v>8</v>
      </c>
      <c r="E191" s="186">
        <v>10</v>
      </c>
      <c r="F191" s="42">
        <v>382.6</v>
      </c>
      <c r="G191" s="186">
        <v>16</v>
      </c>
      <c r="H191" s="64" t="s">
        <v>1392</v>
      </c>
      <c r="I191" s="33"/>
      <c r="J191" s="123">
        <v>40299</v>
      </c>
    </row>
    <row r="192" spans="1:10" ht="22.5" customHeight="1">
      <c r="A192" s="122">
        <v>178</v>
      </c>
      <c r="B192" s="401" t="s">
        <v>360</v>
      </c>
      <c r="C192" s="238"/>
      <c r="D192" s="54">
        <v>12</v>
      </c>
      <c r="E192" s="186">
        <v>15</v>
      </c>
      <c r="F192" s="42">
        <v>660.9</v>
      </c>
      <c r="G192" s="186">
        <v>37</v>
      </c>
      <c r="H192" s="64" t="s">
        <v>1393</v>
      </c>
      <c r="I192" s="33"/>
      <c r="J192" s="123">
        <v>40299</v>
      </c>
    </row>
    <row r="193" spans="1:10" ht="22.5" customHeight="1">
      <c r="A193" s="122">
        <v>179</v>
      </c>
      <c r="B193" s="401" t="s">
        <v>362</v>
      </c>
      <c r="C193" s="238"/>
      <c r="D193" s="54">
        <v>7</v>
      </c>
      <c r="E193" s="186">
        <v>8</v>
      </c>
      <c r="F193" s="60">
        <v>404.3</v>
      </c>
      <c r="G193" s="186">
        <v>14</v>
      </c>
      <c r="H193" s="64" t="s">
        <v>1388</v>
      </c>
      <c r="I193" s="33"/>
      <c r="J193" s="123">
        <v>40299</v>
      </c>
    </row>
    <row r="194" spans="1:10" ht="22.5" customHeight="1">
      <c r="A194" s="122">
        <v>180</v>
      </c>
      <c r="B194" s="401" t="s">
        <v>364</v>
      </c>
      <c r="C194" s="238"/>
      <c r="D194" s="54">
        <v>6</v>
      </c>
      <c r="E194" s="186">
        <v>6</v>
      </c>
      <c r="F194" s="44">
        <v>125.7</v>
      </c>
      <c r="G194" s="186">
        <v>9</v>
      </c>
      <c r="H194" s="64" t="s">
        <v>1389</v>
      </c>
      <c r="I194" s="33"/>
      <c r="J194" s="123">
        <v>40299</v>
      </c>
    </row>
    <row r="195" spans="1:10" ht="22.5" customHeight="1">
      <c r="A195" s="122">
        <v>181</v>
      </c>
      <c r="B195" s="401" t="s">
        <v>366</v>
      </c>
      <c r="C195" s="238"/>
      <c r="D195" s="54">
        <v>4</v>
      </c>
      <c r="E195" s="186">
        <v>5</v>
      </c>
      <c r="F195" s="44">
        <v>96.1</v>
      </c>
      <c r="G195" s="186">
        <v>7</v>
      </c>
      <c r="H195" s="64" t="s">
        <v>1390</v>
      </c>
      <c r="I195" s="33"/>
      <c r="J195" s="123">
        <v>40299</v>
      </c>
    </row>
    <row r="196" spans="1:10" ht="22.5" customHeight="1">
      <c r="A196" s="122">
        <v>182</v>
      </c>
      <c r="B196" s="401" t="s">
        <v>368</v>
      </c>
      <c r="C196" s="238"/>
      <c r="D196" s="54">
        <v>4</v>
      </c>
      <c r="E196" s="186">
        <v>4</v>
      </c>
      <c r="F196" s="44">
        <v>96.4</v>
      </c>
      <c r="G196" s="186">
        <v>12</v>
      </c>
      <c r="H196" s="64" t="s">
        <v>1391</v>
      </c>
      <c r="I196" s="33"/>
      <c r="J196" s="123">
        <v>40299</v>
      </c>
    </row>
    <row r="197" spans="1:10" ht="22.5" customHeight="1">
      <c r="A197" s="122">
        <v>183</v>
      </c>
      <c r="B197" s="401" t="s">
        <v>370</v>
      </c>
      <c r="C197" s="238"/>
      <c r="D197" s="54">
        <v>60</v>
      </c>
      <c r="E197" s="186">
        <v>60</v>
      </c>
      <c r="F197" s="44">
        <v>3266.2</v>
      </c>
      <c r="G197" s="186">
        <v>175</v>
      </c>
      <c r="H197" s="64" t="s">
        <v>1396</v>
      </c>
      <c r="I197" s="33"/>
      <c r="J197" s="123">
        <v>40299</v>
      </c>
    </row>
    <row r="198" spans="1:10" ht="27.75" customHeight="1">
      <c r="A198" s="122">
        <v>184</v>
      </c>
      <c r="B198" s="401" t="s">
        <v>374</v>
      </c>
      <c r="C198" s="238"/>
      <c r="D198" s="54">
        <v>93</v>
      </c>
      <c r="E198" s="186">
        <v>94</v>
      </c>
      <c r="F198" s="44">
        <v>4586.1</v>
      </c>
      <c r="G198" s="186">
        <v>238</v>
      </c>
      <c r="H198" s="64" t="s">
        <v>1397</v>
      </c>
      <c r="I198" s="33"/>
      <c r="J198" s="123">
        <v>40299</v>
      </c>
    </row>
    <row r="199" spans="1:10" ht="27.75" customHeight="1">
      <c r="A199" s="122">
        <v>185</v>
      </c>
      <c r="B199" s="401" t="s">
        <v>378</v>
      </c>
      <c r="C199" s="238"/>
      <c r="D199" s="54">
        <v>16</v>
      </c>
      <c r="E199" s="186">
        <v>16</v>
      </c>
      <c r="F199" s="44">
        <v>738.6</v>
      </c>
      <c r="G199" s="186">
        <v>27</v>
      </c>
      <c r="H199" s="64" t="s">
        <v>1394</v>
      </c>
      <c r="I199" s="33"/>
      <c r="J199" s="123">
        <v>40299</v>
      </c>
    </row>
    <row r="200" spans="1:10" ht="27" customHeight="1">
      <c r="A200" s="122">
        <v>186</v>
      </c>
      <c r="B200" s="401" t="s">
        <v>380</v>
      </c>
      <c r="C200" s="238"/>
      <c r="D200" s="54">
        <v>3</v>
      </c>
      <c r="E200" s="186">
        <v>8</v>
      </c>
      <c r="F200" s="44">
        <v>177.6</v>
      </c>
      <c r="G200" s="186">
        <v>5</v>
      </c>
      <c r="H200" s="64" t="s">
        <v>1398</v>
      </c>
      <c r="I200" s="33"/>
      <c r="J200" s="123">
        <v>40299</v>
      </c>
    </row>
    <row r="201" spans="1:10" ht="26.25" customHeight="1">
      <c r="A201" s="122">
        <v>187</v>
      </c>
      <c r="B201" s="401" t="s">
        <v>382</v>
      </c>
      <c r="C201" s="238"/>
      <c r="D201" s="54">
        <v>8</v>
      </c>
      <c r="E201" s="186">
        <v>9</v>
      </c>
      <c r="F201" s="44">
        <v>389.4</v>
      </c>
      <c r="G201" s="186">
        <v>15</v>
      </c>
      <c r="H201" s="64" t="s">
        <v>1399</v>
      </c>
      <c r="I201" s="33"/>
      <c r="J201" s="123">
        <v>40299</v>
      </c>
    </row>
    <row r="202" spans="1:10" ht="22.5" customHeight="1">
      <c r="A202" s="122">
        <v>188</v>
      </c>
      <c r="B202" s="401" t="s">
        <v>384</v>
      </c>
      <c r="C202" s="238"/>
      <c r="D202" s="54">
        <v>125</v>
      </c>
      <c r="E202" s="186">
        <v>139</v>
      </c>
      <c r="F202" s="44">
        <v>6252.2</v>
      </c>
      <c r="G202" s="186">
        <v>297</v>
      </c>
      <c r="H202" s="64" t="s">
        <v>1400</v>
      </c>
      <c r="I202" s="33"/>
      <c r="J202" s="123">
        <v>40299</v>
      </c>
    </row>
    <row r="203" spans="1:10" ht="22.5" customHeight="1">
      <c r="A203" s="122">
        <v>189</v>
      </c>
      <c r="B203" s="401" t="s">
        <v>388</v>
      </c>
      <c r="C203" s="238"/>
      <c r="D203" s="54">
        <v>12</v>
      </c>
      <c r="E203" s="186">
        <v>12</v>
      </c>
      <c r="F203" s="44">
        <v>356.6</v>
      </c>
      <c r="G203" s="186">
        <v>17</v>
      </c>
      <c r="H203" s="64" t="s">
        <v>1401</v>
      </c>
      <c r="I203" s="33"/>
      <c r="J203" s="123">
        <v>40299</v>
      </c>
    </row>
    <row r="204" spans="1:10" ht="22.5" customHeight="1">
      <c r="A204" s="122">
        <v>190</v>
      </c>
      <c r="B204" s="401" t="s">
        <v>390</v>
      </c>
      <c r="C204" s="238"/>
      <c r="D204" s="54">
        <v>8</v>
      </c>
      <c r="E204" s="186">
        <v>8</v>
      </c>
      <c r="F204" s="44">
        <v>386.1</v>
      </c>
      <c r="G204" s="186">
        <v>17</v>
      </c>
      <c r="H204" s="64" t="s">
        <v>1402</v>
      </c>
      <c r="I204" s="33"/>
      <c r="J204" s="123">
        <v>40299</v>
      </c>
    </row>
    <row r="205" spans="1:10" ht="22.5" customHeight="1">
      <c r="A205" s="122">
        <v>191</v>
      </c>
      <c r="B205" s="401" t="s">
        <v>392</v>
      </c>
      <c r="C205" s="238"/>
      <c r="D205" s="54">
        <v>12</v>
      </c>
      <c r="E205" s="186">
        <v>15</v>
      </c>
      <c r="F205" s="44">
        <v>667.1</v>
      </c>
      <c r="G205" s="186">
        <v>35</v>
      </c>
      <c r="H205" s="64" t="s">
        <v>1403</v>
      </c>
      <c r="I205" s="33"/>
      <c r="J205" s="123">
        <v>40299</v>
      </c>
    </row>
    <row r="206" spans="1:10" ht="22.5" customHeight="1">
      <c r="A206" s="122">
        <v>192</v>
      </c>
      <c r="B206" s="401" t="s">
        <v>394</v>
      </c>
      <c r="C206" s="238"/>
      <c r="D206" s="54">
        <v>89</v>
      </c>
      <c r="E206" s="186">
        <v>89</v>
      </c>
      <c r="F206" s="8">
        <v>4216.4</v>
      </c>
      <c r="G206" s="186">
        <v>193</v>
      </c>
      <c r="H206" s="64" t="s">
        <v>1395</v>
      </c>
      <c r="I206" s="33"/>
      <c r="J206" s="123">
        <v>40299</v>
      </c>
    </row>
    <row r="207" spans="1:10" ht="22.5" customHeight="1">
      <c r="A207" s="122">
        <v>193</v>
      </c>
      <c r="B207" s="401" t="s">
        <v>398</v>
      </c>
      <c r="C207" s="238"/>
      <c r="D207" s="54">
        <v>12</v>
      </c>
      <c r="E207" s="186">
        <v>12</v>
      </c>
      <c r="F207" s="44">
        <v>510.3</v>
      </c>
      <c r="G207" s="186">
        <v>22</v>
      </c>
      <c r="H207" s="64" t="s">
        <v>1404</v>
      </c>
      <c r="I207" s="33"/>
      <c r="J207" s="123">
        <v>40299</v>
      </c>
    </row>
    <row r="208" spans="1:10" ht="26.25" customHeight="1">
      <c r="A208" s="122">
        <v>194</v>
      </c>
      <c r="B208" s="401" t="s">
        <v>400</v>
      </c>
      <c r="C208" s="238"/>
      <c r="D208" s="54">
        <v>27</v>
      </c>
      <c r="E208" s="186">
        <v>27</v>
      </c>
      <c r="F208" s="44">
        <v>1307.7</v>
      </c>
      <c r="G208" s="186">
        <v>75</v>
      </c>
      <c r="H208" s="64" t="s">
        <v>1405</v>
      </c>
      <c r="I208" s="33"/>
      <c r="J208" s="123">
        <v>40299</v>
      </c>
    </row>
    <row r="209" spans="1:10" ht="27.75" customHeight="1">
      <c r="A209" s="122">
        <v>195</v>
      </c>
      <c r="B209" s="401" t="s">
        <v>403</v>
      </c>
      <c r="C209" s="238"/>
      <c r="D209" s="54">
        <v>4</v>
      </c>
      <c r="E209" s="186">
        <v>4</v>
      </c>
      <c r="F209" s="44">
        <v>287</v>
      </c>
      <c r="G209" s="186">
        <v>16</v>
      </c>
      <c r="H209" s="64" t="s">
        <v>1406</v>
      </c>
      <c r="I209" s="33"/>
      <c r="J209" s="123">
        <v>40299</v>
      </c>
    </row>
    <row r="210" spans="1:10" ht="22.5" customHeight="1">
      <c r="A210" s="122">
        <v>196</v>
      </c>
      <c r="B210" s="401" t="s">
        <v>405</v>
      </c>
      <c r="C210" s="238"/>
      <c r="D210" s="54">
        <v>55</v>
      </c>
      <c r="E210" s="186">
        <v>64</v>
      </c>
      <c r="F210" s="44">
        <v>2782.6</v>
      </c>
      <c r="G210" s="186">
        <v>119</v>
      </c>
      <c r="H210" s="64" t="s">
        <v>1407</v>
      </c>
      <c r="I210" s="33"/>
      <c r="J210" s="123">
        <v>40299</v>
      </c>
    </row>
    <row r="211" spans="1:10" ht="22.5" customHeight="1">
      <c r="A211" s="122">
        <v>197</v>
      </c>
      <c r="B211" s="401" t="s">
        <v>408</v>
      </c>
      <c r="C211" s="238"/>
      <c r="D211" s="54">
        <v>55</v>
      </c>
      <c r="E211" s="186">
        <v>61</v>
      </c>
      <c r="F211" s="44">
        <v>2779.42</v>
      </c>
      <c r="G211" s="186">
        <v>127</v>
      </c>
      <c r="H211" s="64" t="s">
        <v>1408</v>
      </c>
      <c r="I211" s="33"/>
      <c r="J211" s="123">
        <v>40299</v>
      </c>
    </row>
    <row r="212" spans="1:10" ht="22.5" customHeight="1">
      <c r="A212" s="122">
        <v>198</v>
      </c>
      <c r="B212" s="401" t="s">
        <v>410</v>
      </c>
      <c r="C212" s="238"/>
      <c r="D212" s="54">
        <v>1</v>
      </c>
      <c r="E212" s="186">
        <v>1</v>
      </c>
      <c r="F212" s="44">
        <v>66.9</v>
      </c>
      <c r="G212" s="186">
        <v>6</v>
      </c>
      <c r="H212" s="64" t="s">
        <v>1415</v>
      </c>
      <c r="I212" s="33"/>
      <c r="J212" s="123">
        <v>40299</v>
      </c>
    </row>
    <row r="213" spans="1:10" ht="22.5" customHeight="1">
      <c r="A213" s="122">
        <v>199</v>
      </c>
      <c r="B213" s="401" t="s">
        <v>412</v>
      </c>
      <c r="C213" s="238"/>
      <c r="D213" s="54">
        <v>24</v>
      </c>
      <c r="E213" s="186">
        <v>24</v>
      </c>
      <c r="F213" s="44">
        <v>1114.7</v>
      </c>
      <c r="G213" s="186">
        <v>42</v>
      </c>
      <c r="H213" s="64" t="s">
        <v>1416</v>
      </c>
      <c r="I213" s="33"/>
      <c r="J213" s="123">
        <v>40299</v>
      </c>
    </row>
    <row r="214" spans="1:10" ht="22.5" customHeight="1">
      <c r="A214" s="122">
        <v>200</v>
      </c>
      <c r="B214" s="401" t="s">
        <v>414</v>
      </c>
      <c r="C214" s="238"/>
      <c r="D214" s="54">
        <v>24</v>
      </c>
      <c r="E214" s="186">
        <v>26</v>
      </c>
      <c r="F214" s="44">
        <v>1120.9</v>
      </c>
      <c r="G214" s="186">
        <v>60</v>
      </c>
      <c r="H214" s="64" t="s">
        <v>1417</v>
      </c>
      <c r="I214" s="33"/>
      <c r="J214" s="123">
        <v>40299</v>
      </c>
    </row>
    <row r="215" spans="1:10" ht="22.5" customHeight="1">
      <c r="A215" s="122">
        <v>201</v>
      </c>
      <c r="B215" s="401" t="s">
        <v>417</v>
      </c>
      <c r="C215" s="238"/>
      <c r="D215" s="54">
        <v>8</v>
      </c>
      <c r="E215" s="186">
        <v>8</v>
      </c>
      <c r="F215" s="44">
        <v>198.6</v>
      </c>
      <c r="G215" s="186">
        <v>18</v>
      </c>
      <c r="H215" s="64" t="s">
        <v>1418</v>
      </c>
      <c r="I215" s="33"/>
      <c r="J215" s="123">
        <v>40299</v>
      </c>
    </row>
    <row r="216" spans="1:10" ht="22.5" customHeight="1">
      <c r="A216" s="122">
        <v>202</v>
      </c>
      <c r="B216" s="401" t="s">
        <v>419</v>
      </c>
      <c r="C216" s="238"/>
      <c r="D216" s="54">
        <v>12</v>
      </c>
      <c r="E216" s="186">
        <v>13</v>
      </c>
      <c r="F216" s="44">
        <v>713.9</v>
      </c>
      <c r="G216" s="186">
        <v>33</v>
      </c>
      <c r="H216" s="64" t="s">
        <v>1419</v>
      </c>
      <c r="I216" s="33"/>
      <c r="J216" s="123">
        <v>40299</v>
      </c>
    </row>
    <row r="217" spans="1:10" ht="22.5" customHeight="1">
      <c r="A217" s="122">
        <v>203</v>
      </c>
      <c r="B217" s="401" t="s">
        <v>421</v>
      </c>
      <c r="C217" s="238"/>
      <c r="D217" s="54">
        <v>12</v>
      </c>
      <c r="E217" s="186">
        <v>12</v>
      </c>
      <c r="F217" s="44">
        <v>463.4</v>
      </c>
      <c r="G217" s="186">
        <v>30</v>
      </c>
      <c r="H217" s="64" t="s">
        <v>1420</v>
      </c>
      <c r="I217" s="33"/>
      <c r="J217" s="123">
        <v>40299</v>
      </c>
    </row>
    <row r="218" spans="1:10" ht="22.5" customHeight="1">
      <c r="A218" s="122">
        <v>204</v>
      </c>
      <c r="B218" s="401" t="s">
        <v>422</v>
      </c>
      <c r="C218" s="238"/>
      <c r="D218" s="54">
        <v>12</v>
      </c>
      <c r="E218" s="186">
        <v>12</v>
      </c>
      <c r="F218" s="60">
        <v>721.7</v>
      </c>
      <c r="G218" s="186">
        <v>36</v>
      </c>
      <c r="H218" s="64" t="s">
        <v>1356</v>
      </c>
      <c r="I218" s="33"/>
      <c r="J218" s="123">
        <v>40299</v>
      </c>
    </row>
    <row r="219" spans="1:10" ht="22.5" customHeight="1">
      <c r="A219" s="122">
        <v>205</v>
      </c>
      <c r="B219" s="401" t="s">
        <v>424</v>
      </c>
      <c r="C219" s="238"/>
      <c r="D219" s="54">
        <v>12</v>
      </c>
      <c r="E219" s="186">
        <v>12</v>
      </c>
      <c r="F219" s="44">
        <v>463</v>
      </c>
      <c r="G219" s="186">
        <v>21</v>
      </c>
      <c r="H219" s="64" t="s">
        <v>1421</v>
      </c>
      <c r="I219" s="33"/>
      <c r="J219" s="123">
        <v>40299</v>
      </c>
    </row>
    <row r="220" spans="1:10" ht="22.5" customHeight="1">
      <c r="A220" s="122">
        <v>206</v>
      </c>
      <c r="B220" s="401" t="s">
        <v>426</v>
      </c>
      <c r="C220" s="238"/>
      <c r="D220" s="54">
        <v>12</v>
      </c>
      <c r="E220" s="186">
        <v>12</v>
      </c>
      <c r="F220" s="44">
        <v>462.5</v>
      </c>
      <c r="G220" s="186">
        <v>32</v>
      </c>
      <c r="H220" s="64" t="s">
        <v>1422</v>
      </c>
      <c r="I220" s="33"/>
      <c r="J220" s="123">
        <v>40299</v>
      </c>
    </row>
    <row r="221" spans="1:10" ht="22.5" customHeight="1">
      <c r="A221" s="122">
        <v>207</v>
      </c>
      <c r="B221" s="401" t="s">
        <v>428</v>
      </c>
      <c r="C221" s="238"/>
      <c r="D221" s="54">
        <v>12</v>
      </c>
      <c r="E221" s="186">
        <v>12</v>
      </c>
      <c r="F221" s="44">
        <v>476.2</v>
      </c>
      <c r="G221" s="186">
        <v>21</v>
      </c>
      <c r="H221" s="64" t="s">
        <v>1423</v>
      </c>
      <c r="I221" s="33"/>
      <c r="J221" s="123">
        <v>40299</v>
      </c>
    </row>
    <row r="222" spans="1:10" ht="22.5" customHeight="1">
      <c r="A222" s="122">
        <v>208</v>
      </c>
      <c r="B222" s="401" t="s">
        <v>430</v>
      </c>
      <c r="C222" s="238"/>
      <c r="D222" s="54">
        <v>3</v>
      </c>
      <c r="E222" s="186">
        <v>3</v>
      </c>
      <c r="F222" s="44">
        <v>126.4</v>
      </c>
      <c r="G222" s="186">
        <v>6</v>
      </c>
      <c r="H222" s="64" t="s">
        <v>1424</v>
      </c>
      <c r="I222" s="33"/>
      <c r="J222" s="123">
        <v>40299</v>
      </c>
    </row>
    <row r="223" spans="1:10" ht="22.5" customHeight="1">
      <c r="A223" s="122">
        <v>209</v>
      </c>
      <c r="B223" s="401" t="s">
        <v>432</v>
      </c>
      <c r="C223" s="238"/>
      <c r="D223" s="54">
        <v>1</v>
      </c>
      <c r="E223" s="186">
        <v>1</v>
      </c>
      <c r="F223" s="44">
        <v>41.4</v>
      </c>
      <c r="G223" s="186">
        <v>2</v>
      </c>
      <c r="H223" s="64" t="s">
        <v>1425</v>
      </c>
      <c r="I223" s="33"/>
      <c r="J223" s="123">
        <v>40299</v>
      </c>
    </row>
    <row r="224" spans="1:10" ht="22.5" customHeight="1">
      <c r="A224" s="122">
        <v>210</v>
      </c>
      <c r="B224" s="401" t="s">
        <v>433</v>
      </c>
      <c r="C224" s="238"/>
      <c r="D224" s="54">
        <v>2</v>
      </c>
      <c r="E224" s="186">
        <v>2</v>
      </c>
      <c r="F224" s="44">
        <v>136.7</v>
      </c>
      <c r="G224" s="186">
        <v>7</v>
      </c>
      <c r="H224" s="64" t="s">
        <v>1426</v>
      </c>
      <c r="I224" s="33"/>
      <c r="J224" s="123">
        <v>40299</v>
      </c>
    </row>
    <row r="225" spans="1:10" ht="22.5" customHeight="1">
      <c r="A225" s="122">
        <v>211</v>
      </c>
      <c r="B225" s="401" t="s">
        <v>435</v>
      </c>
      <c r="C225" s="238"/>
      <c r="D225" s="54">
        <v>16</v>
      </c>
      <c r="E225" s="186">
        <v>16</v>
      </c>
      <c r="F225" s="44">
        <v>401.3</v>
      </c>
      <c r="G225" s="186">
        <v>42</v>
      </c>
      <c r="H225" s="64" t="s">
        <v>1409</v>
      </c>
      <c r="I225" s="33"/>
      <c r="J225" s="123">
        <v>40299</v>
      </c>
    </row>
    <row r="226" spans="1:10" ht="22.5" customHeight="1">
      <c r="A226" s="122">
        <v>212</v>
      </c>
      <c r="B226" s="401" t="s">
        <v>437</v>
      </c>
      <c r="C226" s="238"/>
      <c r="D226" s="54">
        <v>2</v>
      </c>
      <c r="E226" s="186">
        <v>15</v>
      </c>
      <c r="F226" s="44">
        <v>559.18</v>
      </c>
      <c r="G226" s="186">
        <v>22</v>
      </c>
      <c r="H226" s="64" t="s">
        <v>1410</v>
      </c>
      <c r="I226" s="33"/>
      <c r="J226" s="123">
        <v>40299</v>
      </c>
    </row>
    <row r="227" spans="1:10" ht="22.5" customHeight="1">
      <c r="A227" s="122">
        <v>213</v>
      </c>
      <c r="B227" s="401" t="s">
        <v>439</v>
      </c>
      <c r="C227" s="238"/>
      <c r="D227" s="54">
        <v>12</v>
      </c>
      <c r="E227" s="186">
        <v>12</v>
      </c>
      <c r="F227" s="44">
        <v>481.2</v>
      </c>
      <c r="G227" s="186">
        <v>26</v>
      </c>
      <c r="H227" s="64" t="s">
        <v>1411</v>
      </c>
      <c r="I227" s="33"/>
      <c r="J227" s="123">
        <v>40299</v>
      </c>
    </row>
    <row r="228" spans="1:10" ht="22.5" customHeight="1">
      <c r="A228" s="122">
        <v>214</v>
      </c>
      <c r="B228" s="401" t="s">
        <v>441</v>
      </c>
      <c r="C228" s="238"/>
      <c r="D228" s="54">
        <v>14</v>
      </c>
      <c r="E228" s="186">
        <v>14</v>
      </c>
      <c r="F228" s="44">
        <v>276.3</v>
      </c>
      <c r="G228" s="186">
        <v>16</v>
      </c>
      <c r="H228" s="64" t="s">
        <v>1412</v>
      </c>
      <c r="I228" s="33"/>
      <c r="J228" s="123">
        <v>40299</v>
      </c>
    </row>
    <row r="229" spans="1:10" ht="22.5" customHeight="1">
      <c r="A229" s="122">
        <v>215</v>
      </c>
      <c r="B229" s="401" t="s">
        <v>443</v>
      </c>
      <c r="C229" s="238"/>
      <c r="D229" s="54">
        <v>12</v>
      </c>
      <c r="E229" s="186">
        <v>12</v>
      </c>
      <c r="F229" s="44">
        <v>732.5</v>
      </c>
      <c r="G229" s="186">
        <v>43</v>
      </c>
      <c r="H229" s="64" t="s">
        <v>1413</v>
      </c>
      <c r="I229" s="33"/>
      <c r="J229" s="123">
        <v>40299</v>
      </c>
    </row>
    <row r="230" spans="1:10" ht="22.5" customHeight="1">
      <c r="A230" s="122">
        <v>216</v>
      </c>
      <c r="B230" s="401" t="s">
        <v>445</v>
      </c>
      <c r="C230" s="238"/>
      <c r="D230" s="54">
        <v>18</v>
      </c>
      <c r="E230" s="186">
        <v>18</v>
      </c>
      <c r="F230" s="44">
        <v>720</v>
      </c>
      <c r="G230" s="186">
        <v>34</v>
      </c>
      <c r="H230" s="64" t="s">
        <v>1414</v>
      </c>
      <c r="I230" s="33"/>
      <c r="J230" s="123">
        <v>40299</v>
      </c>
    </row>
    <row r="231" spans="1:10" ht="22.5" customHeight="1">
      <c r="A231" s="122">
        <v>217</v>
      </c>
      <c r="B231" s="401" t="s">
        <v>447</v>
      </c>
      <c r="C231" s="238"/>
      <c r="D231" s="54">
        <v>12</v>
      </c>
      <c r="E231" s="186">
        <v>12</v>
      </c>
      <c r="F231" s="44">
        <v>566.1</v>
      </c>
      <c r="G231" s="186">
        <v>18</v>
      </c>
      <c r="H231" s="64" t="s">
        <v>1427</v>
      </c>
      <c r="I231" s="33"/>
      <c r="J231" s="123">
        <v>40299</v>
      </c>
    </row>
    <row r="232" spans="1:10" ht="22.5" customHeight="1">
      <c r="A232" s="122">
        <v>218</v>
      </c>
      <c r="B232" s="401" t="s">
        <v>449</v>
      </c>
      <c r="C232" s="238"/>
      <c r="D232" s="54">
        <v>12</v>
      </c>
      <c r="E232" s="186">
        <v>12</v>
      </c>
      <c r="F232" s="44">
        <v>560.5</v>
      </c>
      <c r="G232" s="186">
        <v>21</v>
      </c>
      <c r="H232" s="64" t="s">
        <v>1428</v>
      </c>
      <c r="I232" s="33"/>
      <c r="J232" s="123">
        <v>40299</v>
      </c>
    </row>
    <row r="233" spans="1:10" ht="22.5" customHeight="1">
      <c r="A233" s="122">
        <v>219</v>
      </c>
      <c r="B233" s="401" t="s">
        <v>451</v>
      </c>
      <c r="C233" s="238"/>
      <c r="D233" s="54">
        <v>2</v>
      </c>
      <c r="E233" s="186">
        <v>2</v>
      </c>
      <c r="F233" s="44">
        <v>100.2</v>
      </c>
      <c r="G233" s="186">
        <v>4</v>
      </c>
      <c r="H233" s="64" t="s">
        <v>1429</v>
      </c>
      <c r="I233" s="33"/>
      <c r="J233" s="123">
        <v>40299</v>
      </c>
    </row>
    <row r="234" spans="1:10" ht="22.5" customHeight="1">
      <c r="A234" s="122">
        <v>220</v>
      </c>
      <c r="B234" s="401" t="s">
        <v>28</v>
      </c>
      <c r="C234" s="238"/>
      <c r="D234" s="54">
        <v>5</v>
      </c>
      <c r="E234" s="186">
        <v>5</v>
      </c>
      <c r="F234" s="44">
        <v>151</v>
      </c>
      <c r="G234" s="186">
        <v>10</v>
      </c>
      <c r="H234" s="64" t="s">
        <v>1434</v>
      </c>
      <c r="I234" s="33"/>
      <c r="J234" s="123">
        <v>40299</v>
      </c>
    </row>
    <row r="235" spans="1:10" ht="22.5" customHeight="1">
      <c r="A235" s="122">
        <v>221</v>
      </c>
      <c r="B235" s="401" t="s">
        <v>29</v>
      </c>
      <c r="C235" s="238"/>
      <c r="D235" s="54">
        <v>4</v>
      </c>
      <c r="E235" s="186">
        <v>19</v>
      </c>
      <c r="F235" s="44">
        <v>507.3</v>
      </c>
      <c r="G235" s="186">
        <v>26</v>
      </c>
      <c r="H235" s="64" t="s">
        <v>1435</v>
      </c>
      <c r="I235" s="33"/>
      <c r="J235" s="123">
        <v>40299</v>
      </c>
    </row>
    <row r="236" spans="1:10" ht="22.5" customHeight="1">
      <c r="A236" s="122">
        <v>222</v>
      </c>
      <c r="B236" s="401" t="s">
        <v>30</v>
      </c>
      <c r="C236" s="238"/>
      <c r="D236" s="54">
        <v>6</v>
      </c>
      <c r="E236" s="186">
        <v>6</v>
      </c>
      <c r="F236" s="44">
        <v>316.4</v>
      </c>
      <c r="G236" s="186">
        <v>14</v>
      </c>
      <c r="H236" s="64" t="s">
        <v>1430</v>
      </c>
      <c r="I236" s="33"/>
      <c r="J236" s="123">
        <v>40299</v>
      </c>
    </row>
    <row r="237" spans="1:10" ht="22.5" customHeight="1">
      <c r="A237" s="122">
        <v>223</v>
      </c>
      <c r="B237" s="401" t="s">
        <v>31</v>
      </c>
      <c r="C237" s="238"/>
      <c r="D237" s="52">
        <v>12</v>
      </c>
      <c r="E237" s="186">
        <v>13</v>
      </c>
      <c r="F237" s="42">
        <v>339.8</v>
      </c>
      <c r="G237" s="186">
        <v>29</v>
      </c>
      <c r="H237" s="64" t="s">
        <v>1431</v>
      </c>
      <c r="I237" s="33"/>
      <c r="J237" s="123">
        <v>40299</v>
      </c>
    </row>
    <row r="238" spans="1:10" ht="22.5" customHeight="1">
      <c r="A238" s="122">
        <v>224</v>
      </c>
      <c r="B238" s="402" t="s">
        <v>32</v>
      </c>
      <c r="C238" s="244"/>
      <c r="D238" s="16">
        <v>3</v>
      </c>
      <c r="E238" s="186">
        <v>32</v>
      </c>
      <c r="F238" s="42">
        <v>546.1</v>
      </c>
      <c r="G238" s="186">
        <v>61</v>
      </c>
      <c r="H238" s="64" t="s">
        <v>1432</v>
      </c>
      <c r="I238" s="33"/>
      <c r="J238" s="123">
        <v>40299</v>
      </c>
    </row>
    <row r="239" spans="1:10" ht="22.5" customHeight="1" thickBot="1">
      <c r="A239" s="220">
        <v>225</v>
      </c>
      <c r="B239" s="414" t="s">
        <v>33</v>
      </c>
      <c r="C239" s="415"/>
      <c r="D239" s="214">
        <v>12</v>
      </c>
      <c r="E239" s="224">
        <v>12</v>
      </c>
      <c r="F239" s="43">
        <v>461.2</v>
      </c>
      <c r="G239" s="224">
        <v>20</v>
      </c>
      <c r="H239" s="222" t="s">
        <v>1433</v>
      </c>
      <c r="I239" s="159"/>
      <c r="J239" s="223">
        <v>40299</v>
      </c>
    </row>
    <row r="240" spans="1:10" ht="15.75" customHeight="1" thickBot="1">
      <c r="A240" s="165"/>
      <c r="B240" s="438" t="s">
        <v>1269</v>
      </c>
      <c r="C240" s="439"/>
      <c r="D240" s="230">
        <f>SUM(D185:D239)</f>
        <v>922</v>
      </c>
      <c r="E240" s="230">
        <f>SUM(E185:E239)</f>
        <v>1029</v>
      </c>
      <c r="F240" s="230">
        <f>SUM(F185:F239)-79-42.8</f>
        <v>44112.19999999999</v>
      </c>
      <c r="G240" s="229">
        <f>SUM(G185:G239)</f>
        <v>2241</v>
      </c>
      <c r="H240" s="169"/>
      <c r="I240" s="169"/>
      <c r="J240" s="228"/>
    </row>
    <row r="241" spans="1:10" ht="13.5" customHeight="1">
      <c r="A241" s="190"/>
      <c r="B241" s="79" t="s">
        <v>465</v>
      </c>
      <c r="C241" s="79"/>
      <c r="D241" s="79"/>
      <c r="E241" s="79"/>
      <c r="F241" s="79"/>
      <c r="G241" s="79"/>
      <c r="H241" s="79"/>
      <c r="I241" s="79"/>
      <c r="J241" s="405"/>
    </row>
    <row r="242" spans="1:10" ht="12" customHeight="1" hidden="1">
      <c r="A242" s="122"/>
      <c r="B242" s="403" t="s">
        <v>466</v>
      </c>
      <c r="C242" s="367"/>
      <c r="D242" s="16" t="s">
        <v>117</v>
      </c>
      <c r="E242" s="183"/>
      <c r="F242" s="3" t="s">
        <v>244</v>
      </c>
      <c r="G242" s="183"/>
      <c r="H242" s="33"/>
      <c r="I242" s="33"/>
      <c r="J242" s="123">
        <v>40299</v>
      </c>
    </row>
    <row r="243" spans="1:10" ht="12" customHeight="1">
      <c r="A243" s="122">
        <v>226</v>
      </c>
      <c r="B243" s="403" t="s">
        <v>467</v>
      </c>
      <c r="C243" s="367"/>
      <c r="D243" s="16">
        <v>1</v>
      </c>
      <c r="E243" s="186">
        <v>1</v>
      </c>
      <c r="F243" s="203">
        <v>52.6</v>
      </c>
      <c r="G243" s="186">
        <v>4</v>
      </c>
      <c r="H243" s="64" t="s">
        <v>1485</v>
      </c>
      <c r="I243" s="33"/>
      <c r="J243" s="123">
        <v>40299</v>
      </c>
    </row>
    <row r="244" spans="1:10" ht="12" customHeight="1">
      <c r="A244" s="122">
        <v>227</v>
      </c>
      <c r="B244" s="403" t="s">
        <v>469</v>
      </c>
      <c r="C244" s="367"/>
      <c r="D244" s="16">
        <v>2</v>
      </c>
      <c r="E244" s="186">
        <v>2</v>
      </c>
      <c r="F244" s="203">
        <v>89.8</v>
      </c>
      <c r="G244" s="186">
        <v>1</v>
      </c>
      <c r="H244" s="64" t="s">
        <v>1486</v>
      </c>
      <c r="I244" s="33"/>
      <c r="J244" s="123">
        <v>40299</v>
      </c>
    </row>
    <row r="245" spans="1:10" ht="13.5" customHeight="1" hidden="1">
      <c r="A245" s="122">
        <v>236</v>
      </c>
      <c r="B245" s="403" t="s">
        <v>471</v>
      </c>
      <c r="C245" s="367"/>
      <c r="D245" s="16"/>
      <c r="E245" s="186"/>
      <c r="F245" s="203">
        <v>40.6</v>
      </c>
      <c r="G245" s="186"/>
      <c r="H245" s="33"/>
      <c r="I245" s="33"/>
      <c r="J245" s="123">
        <v>40299</v>
      </c>
    </row>
    <row r="246" spans="1:10" ht="22.5" customHeight="1">
      <c r="A246" s="122">
        <v>228</v>
      </c>
      <c r="B246" s="403" t="s">
        <v>477</v>
      </c>
      <c r="C246" s="367"/>
      <c r="D246" s="16">
        <v>1</v>
      </c>
      <c r="E246" s="186">
        <v>1</v>
      </c>
      <c r="F246" s="203">
        <v>82.4</v>
      </c>
      <c r="G246" s="186">
        <v>4</v>
      </c>
      <c r="H246" s="64" t="s">
        <v>1488</v>
      </c>
      <c r="I246" s="33"/>
      <c r="J246" s="123">
        <v>40299</v>
      </c>
    </row>
    <row r="247" spans="1:10" ht="22.5" customHeight="1">
      <c r="A247" s="122">
        <v>229</v>
      </c>
      <c r="B247" s="403" t="s">
        <v>479</v>
      </c>
      <c r="C247" s="367"/>
      <c r="D247" s="16">
        <v>2</v>
      </c>
      <c r="E247" s="186">
        <v>2</v>
      </c>
      <c r="F247" s="203">
        <v>135.6</v>
      </c>
      <c r="G247" s="186">
        <v>6</v>
      </c>
      <c r="H247" s="64" t="s">
        <v>1489</v>
      </c>
      <c r="I247" s="33"/>
      <c r="J247" s="123">
        <v>40299</v>
      </c>
    </row>
    <row r="248" spans="1:10" ht="22.5" customHeight="1">
      <c r="A248" s="122">
        <v>230</v>
      </c>
      <c r="B248" s="403" t="s">
        <v>481</v>
      </c>
      <c r="C248" s="367"/>
      <c r="D248" s="16">
        <v>2</v>
      </c>
      <c r="E248" s="186">
        <v>3</v>
      </c>
      <c r="F248" s="203">
        <v>138.2</v>
      </c>
      <c r="G248" s="186">
        <v>6</v>
      </c>
      <c r="H248" s="64" t="s">
        <v>1490</v>
      </c>
      <c r="I248" s="33"/>
      <c r="J248" s="123">
        <v>40299</v>
      </c>
    </row>
    <row r="249" spans="1:10" ht="22.5" customHeight="1">
      <c r="A249" s="122">
        <v>231</v>
      </c>
      <c r="B249" s="403" t="s">
        <v>484</v>
      </c>
      <c r="C249" s="367"/>
      <c r="D249" s="16">
        <v>2</v>
      </c>
      <c r="E249" s="186">
        <v>2</v>
      </c>
      <c r="F249" s="203">
        <v>133.3</v>
      </c>
      <c r="G249" s="186">
        <v>11</v>
      </c>
      <c r="H249" s="64" t="s">
        <v>1492</v>
      </c>
      <c r="I249" s="33"/>
      <c r="J249" s="123">
        <v>40299</v>
      </c>
    </row>
    <row r="250" spans="1:10" ht="12" customHeight="1">
      <c r="A250" s="122">
        <v>232</v>
      </c>
      <c r="B250" s="403" t="s">
        <v>486</v>
      </c>
      <c r="C250" s="367"/>
      <c r="D250" s="16">
        <v>2</v>
      </c>
      <c r="E250" s="186">
        <v>2</v>
      </c>
      <c r="F250" s="203">
        <v>128</v>
      </c>
      <c r="G250" s="186">
        <v>7</v>
      </c>
      <c r="H250" s="64" t="s">
        <v>1494</v>
      </c>
      <c r="I250" s="33"/>
      <c r="J250" s="123">
        <v>40299</v>
      </c>
    </row>
    <row r="251" spans="1:10" ht="11.25" customHeight="1">
      <c r="A251" s="122">
        <v>233</v>
      </c>
      <c r="B251" s="403" t="s">
        <v>487</v>
      </c>
      <c r="C251" s="367"/>
      <c r="D251" s="16">
        <v>2</v>
      </c>
      <c r="E251" s="186">
        <v>2</v>
      </c>
      <c r="F251" s="203">
        <v>134.9</v>
      </c>
      <c r="G251" s="186">
        <v>7</v>
      </c>
      <c r="H251" s="64" t="s">
        <v>1498</v>
      </c>
      <c r="I251" s="33"/>
      <c r="J251" s="123">
        <v>40299</v>
      </c>
    </row>
    <row r="252" spans="1:10" ht="12" customHeight="1">
      <c r="A252" s="122">
        <v>234</v>
      </c>
      <c r="B252" s="403" t="s">
        <v>489</v>
      </c>
      <c r="C252" s="367"/>
      <c r="D252" s="16">
        <v>2</v>
      </c>
      <c r="E252" s="186">
        <v>2</v>
      </c>
      <c r="F252" s="203">
        <v>126.5</v>
      </c>
      <c r="G252" s="186">
        <v>6</v>
      </c>
      <c r="H252" s="64" t="s">
        <v>1495</v>
      </c>
      <c r="I252" s="33"/>
      <c r="J252" s="123">
        <v>40299</v>
      </c>
    </row>
    <row r="253" spans="1:10" ht="12" customHeight="1">
      <c r="A253" s="122">
        <v>235</v>
      </c>
      <c r="B253" s="403" t="s">
        <v>491</v>
      </c>
      <c r="C253" s="367"/>
      <c r="D253" s="16">
        <v>1</v>
      </c>
      <c r="E253" s="186">
        <v>6</v>
      </c>
      <c r="F253" s="203">
        <v>119.4</v>
      </c>
      <c r="G253" s="186"/>
      <c r="H253" s="64" t="s">
        <v>1496</v>
      </c>
      <c r="I253" s="33"/>
      <c r="J253" s="123">
        <v>40299</v>
      </c>
    </row>
    <row r="254" spans="1:10" ht="22.5" customHeight="1">
      <c r="A254" s="122">
        <v>236</v>
      </c>
      <c r="B254" s="403" t="s">
        <v>495</v>
      </c>
      <c r="C254" s="367"/>
      <c r="D254" s="16">
        <v>27</v>
      </c>
      <c r="E254" s="186">
        <v>27</v>
      </c>
      <c r="F254" s="203">
        <v>1297.8</v>
      </c>
      <c r="G254" s="186">
        <v>67</v>
      </c>
      <c r="H254" s="64" t="s">
        <v>1499</v>
      </c>
      <c r="I254" s="33"/>
      <c r="J254" s="123">
        <v>40299</v>
      </c>
    </row>
    <row r="255" spans="1:10" ht="22.5" customHeight="1">
      <c r="A255" s="122">
        <v>237</v>
      </c>
      <c r="B255" s="403" t="s">
        <v>497</v>
      </c>
      <c r="C255" s="367"/>
      <c r="D255" s="16">
        <v>27</v>
      </c>
      <c r="E255" s="186">
        <v>27</v>
      </c>
      <c r="F255" s="203">
        <v>1298.4</v>
      </c>
      <c r="G255" s="186">
        <v>68</v>
      </c>
      <c r="H255" s="64" t="s">
        <v>1500</v>
      </c>
      <c r="I255" s="33"/>
      <c r="J255" s="123">
        <v>40299</v>
      </c>
    </row>
    <row r="256" spans="1:10" ht="22.5" customHeight="1">
      <c r="A256" s="122">
        <v>238</v>
      </c>
      <c r="B256" s="403" t="s">
        <v>499</v>
      </c>
      <c r="C256" s="367"/>
      <c r="D256" s="16">
        <v>27</v>
      </c>
      <c r="E256" s="186">
        <v>27</v>
      </c>
      <c r="F256" s="203">
        <v>1287.3</v>
      </c>
      <c r="G256" s="186">
        <v>63</v>
      </c>
      <c r="H256" s="64" t="s">
        <v>1501</v>
      </c>
      <c r="I256" s="33"/>
      <c r="J256" s="123">
        <v>40299</v>
      </c>
    </row>
    <row r="257" spans="1:10" ht="22.5" customHeight="1">
      <c r="A257" s="122">
        <v>239</v>
      </c>
      <c r="B257" s="403" t="s">
        <v>501</v>
      </c>
      <c r="C257" s="367"/>
      <c r="D257" s="16">
        <v>27</v>
      </c>
      <c r="E257" s="186">
        <v>27</v>
      </c>
      <c r="F257" s="203">
        <v>1288.9</v>
      </c>
      <c r="G257" s="186">
        <v>67</v>
      </c>
      <c r="H257" s="64" t="s">
        <v>1502</v>
      </c>
      <c r="I257" s="33"/>
      <c r="J257" s="123">
        <v>40299</v>
      </c>
    </row>
    <row r="258" spans="1:10" ht="22.5" customHeight="1">
      <c r="A258" s="122">
        <v>240</v>
      </c>
      <c r="B258" s="403" t="s">
        <v>503</v>
      </c>
      <c r="C258" s="209"/>
      <c r="D258" s="16">
        <v>11</v>
      </c>
      <c r="E258" s="186">
        <v>12</v>
      </c>
      <c r="F258" s="206">
        <v>472.17</v>
      </c>
      <c r="G258" s="186">
        <v>18</v>
      </c>
      <c r="H258" s="64" t="s">
        <v>1503</v>
      </c>
      <c r="I258" s="33"/>
      <c r="J258" s="123">
        <v>40299</v>
      </c>
    </row>
    <row r="259" spans="1:10" ht="22.5" customHeight="1">
      <c r="A259" s="122">
        <v>241</v>
      </c>
      <c r="B259" s="403" t="s">
        <v>505</v>
      </c>
      <c r="C259" s="209"/>
      <c r="D259" s="16">
        <v>11</v>
      </c>
      <c r="E259" s="186">
        <v>11</v>
      </c>
      <c r="F259" s="49">
        <v>345.8</v>
      </c>
      <c r="G259" s="186">
        <v>10</v>
      </c>
      <c r="H259" s="64" t="s">
        <v>1504</v>
      </c>
      <c r="I259" s="33"/>
      <c r="J259" s="123">
        <v>40299</v>
      </c>
    </row>
    <row r="260" spans="1:10" ht="22.5" customHeight="1">
      <c r="A260" s="122">
        <v>242</v>
      </c>
      <c r="B260" s="403" t="s">
        <v>507</v>
      </c>
      <c r="C260" s="209"/>
      <c r="D260" s="16">
        <v>2</v>
      </c>
      <c r="E260" s="186">
        <v>2</v>
      </c>
      <c r="F260" s="49">
        <v>138.3</v>
      </c>
      <c r="G260" s="186">
        <v>9</v>
      </c>
      <c r="H260" s="64" t="s">
        <v>1512</v>
      </c>
      <c r="I260" s="33"/>
      <c r="J260" s="123">
        <v>40299</v>
      </c>
    </row>
    <row r="261" spans="1:10" ht="22.5" customHeight="1">
      <c r="A261" s="122">
        <v>243</v>
      </c>
      <c r="B261" s="403" t="s">
        <v>509</v>
      </c>
      <c r="C261" s="209"/>
      <c r="D261" s="16">
        <v>2</v>
      </c>
      <c r="E261" s="186">
        <v>2</v>
      </c>
      <c r="F261" s="49">
        <v>134.3</v>
      </c>
      <c r="G261" s="186">
        <v>4</v>
      </c>
      <c r="H261" s="64" t="s">
        <v>1505</v>
      </c>
      <c r="I261" s="33"/>
      <c r="J261" s="123">
        <v>40299</v>
      </c>
    </row>
    <row r="262" spans="1:10" ht="22.5" customHeight="1">
      <c r="A262" s="122">
        <v>244</v>
      </c>
      <c r="B262" s="403" t="s">
        <v>511</v>
      </c>
      <c r="C262" s="209"/>
      <c r="D262" s="16">
        <v>2</v>
      </c>
      <c r="E262" s="186">
        <v>2</v>
      </c>
      <c r="F262" s="49">
        <v>135.5</v>
      </c>
      <c r="G262" s="186">
        <v>4</v>
      </c>
      <c r="H262" s="64" t="s">
        <v>1506</v>
      </c>
      <c r="I262" s="33"/>
      <c r="J262" s="123">
        <v>40299</v>
      </c>
    </row>
    <row r="263" spans="1:10" ht="22.5" customHeight="1">
      <c r="A263" s="122">
        <v>245</v>
      </c>
      <c r="B263" s="403" t="s">
        <v>520</v>
      </c>
      <c r="C263" s="209"/>
      <c r="D263" s="16">
        <v>2</v>
      </c>
      <c r="E263" s="186">
        <v>2</v>
      </c>
      <c r="F263" s="49">
        <v>134.1</v>
      </c>
      <c r="G263" s="186">
        <v>8</v>
      </c>
      <c r="H263" s="64" t="s">
        <v>1511</v>
      </c>
      <c r="I263" s="33"/>
      <c r="J263" s="123">
        <v>40299</v>
      </c>
    </row>
    <row r="264" spans="1:10" ht="12" customHeight="1">
      <c r="A264" s="122">
        <v>246</v>
      </c>
      <c r="B264" s="403" t="s">
        <v>525</v>
      </c>
      <c r="C264" s="209"/>
      <c r="D264" s="16">
        <v>2</v>
      </c>
      <c r="E264" s="186">
        <v>2</v>
      </c>
      <c r="F264" s="49">
        <v>58.9</v>
      </c>
      <c r="G264" s="186">
        <v>5</v>
      </c>
      <c r="H264" s="64" t="s">
        <v>1515</v>
      </c>
      <c r="I264" s="33"/>
      <c r="J264" s="123">
        <v>40299</v>
      </c>
    </row>
    <row r="265" spans="1:10" ht="12" customHeight="1">
      <c r="A265" s="122">
        <v>247</v>
      </c>
      <c r="B265" s="403" t="s">
        <v>527</v>
      </c>
      <c r="C265" s="209"/>
      <c r="D265" s="16">
        <v>4</v>
      </c>
      <c r="E265" s="186">
        <v>4</v>
      </c>
      <c r="F265" s="49">
        <v>105.4</v>
      </c>
      <c r="G265" s="186">
        <v>3</v>
      </c>
      <c r="H265" s="64" t="s">
        <v>1516</v>
      </c>
      <c r="I265" s="33"/>
      <c r="J265" s="123">
        <v>40299</v>
      </c>
    </row>
    <row r="266" spans="1:10" ht="12" customHeight="1">
      <c r="A266" s="122">
        <v>248</v>
      </c>
      <c r="B266" s="403" t="s">
        <v>529</v>
      </c>
      <c r="C266" s="209"/>
      <c r="D266" s="16">
        <v>1</v>
      </c>
      <c r="E266" s="186">
        <v>1</v>
      </c>
      <c r="F266" s="49">
        <v>25.9</v>
      </c>
      <c r="G266" s="186">
        <v>1</v>
      </c>
      <c r="H266" s="64" t="s">
        <v>1518</v>
      </c>
      <c r="I266" s="33"/>
      <c r="J266" s="123">
        <v>40299</v>
      </c>
    </row>
    <row r="267" spans="1:10" ht="12" customHeight="1">
      <c r="A267" s="122">
        <v>249</v>
      </c>
      <c r="B267" s="403" t="s">
        <v>531</v>
      </c>
      <c r="C267" s="209"/>
      <c r="D267" s="16">
        <v>4</v>
      </c>
      <c r="E267" s="186">
        <v>4</v>
      </c>
      <c r="F267" s="49">
        <v>163.5</v>
      </c>
      <c r="G267" s="186">
        <v>16</v>
      </c>
      <c r="H267" s="64" t="s">
        <v>1517</v>
      </c>
      <c r="I267" s="33"/>
      <c r="J267" s="123">
        <v>40299</v>
      </c>
    </row>
    <row r="268" spans="1:10" ht="27" customHeight="1">
      <c r="A268" s="122">
        <v>250</v>
      </c>
      <c r="B268" s="403" t="s">
        <v>533</v>
      </c>
      <c r="C268" s="209"/>
      <c r="D268" s="16">
        <v>12</v>
      </c>
      <c r="E268" s="186">
        <v>12</v>
      </c>
      <c r="F268" s="49">
        <v>564.7</v>
      </c>
      <c r="G268" s="186">
        <v>36</v>
      </c>
      <c r="H268" s="33"/>
      <c r="I268" s="33" t="s">
        <v>1520</v>
      </c>
      <c r="J268" s="123">
        <v>40299</v>
      </c>
    </row>
    <row r="269" spans="1:10" ht="24.75" customHeight="1">
      <c r="A269" s="122">
        <v>251</v>
      </c>
      <c r="B269" s="403" t="s">
        <v>535</v>
      </c>
      <c r="C269" s="209"/>
      <c r="D269" s="16">
        <v>18</v>
      </c>
      <c r="E269" s="186">
        <v>18</v>
      </c>
      <c r="F269" s="49">
        <v>833.7</v>
      </c>
      <c r="G269" s="186">
        <v>27</v>
      </c>
      <c r="H269" s="33"/>
      <c r="I269" s="33" t="s">
        <v>1520</v>
      </c>
      <c r="J269" s="123">
        <v>40299</v>
      </c>
    </row>
    <row r="270" spans="1:10" ht="23.25" customHeight="1">
      <c r="A270" s="122">
        <v>252</v>
      </c>
      <c r="B270" s="403" t="s">
        <v>537</v>
      </c>
      <c r="C270" s="209"/>
      <c r="D270" s="16">
        <v>18</v>
      </c>
      <c r="E270" s="186">
        <v>18</v>
      </c>
      <c r="F270" s="49">
        <v>826</v>
      </c>
      <c r="G270" s="186">
        <v>51</v>
      </c>
      <c r="H270" s="33"/>
      <c r="I270" s="33" t="s">
        <v>1520</v>
      </c>
      <c r="J270" s="123">
        <v>40299</v>
      </c>
    </row>
    <row r="271" spans="1:10" ht="26.25" customHeight="1">
      <c r="A271" s="122">
        <v>253</v>
      </c>
      <c r="B271" s="403" t="s">
        <v>539</v>
      </c>
      <c r="C271" s="209"/>
      <c r="D271" s="16">
        <v>12</v>
      </c>
      <c r="E271" s="186">
        <v>12</v>
      </c>
      <c r="F271" s="49">
        <v>564.4</v>
      </c>
      <c r="G271" s="186">
        <v>23</v>
      </c>
      <c r="H271" s="33"/>
      <c r="I271" s="33" t="s">
        <v>1520</v>
      </c>
      <c r="J271" s="123">
        <v>40299</v>
      </c>
    </row>
    <row r="272" spans="1:10" ht="12" customHeight="1">
      <c r="A272" s="122">
        <v>254</v>
      </c>
      <c r="B272" s="403" t="s">
        <v>541</v>
      </c>
      <c r="C272" s="209"/>
      <c r="D272" s="16">
        <v>1</v>
      </c>
      <c r="E272" s="186">
        <v>17</v>
      </c>
      <c r="F272" s="49">
        <v>529.8</v>
      </c>
      <c r="G272" s="186">
        <v>20</v>
      </c>
      <c r="H272" s="64" t="s">
        <v>1519</v>
      </c>
      <c r="I272" s="33"/>
      <c r="J272" s="123">
        <v>40299</v>
      </c>
    </row>
    <row r="273" spans="1:10" ht="27" customHeight="1">
      <c r="A273" s="122">
        <v>255</v>
      </c>
      <c r="B273" s="403" t="s">
        <v>543</v>
      </c>
      <c r="C273" s="209"/>
      <c r="D273" s="16">
        <v>4</v>
      </c>
      <c r="E273" s="186">
        <v>4</v>
      </c>
      <c r="F273" s="49">
        <v>162.3</v>
      </c>
      <c r="G273" s="186">
        <v>3</v>
      </c>
      <c r="H273" s="33"/>
      <c r="I273" s="33" t="s">
        <v>1520</v>
      </c>
      <c r="J273" s="123">
        <v>40299</v>
      </c>
    </row>
    <row r="274" spans="1:10" ht="24" customHeight="1">
      <c r="A274" s="122">
        <v>256</v>
      </c>
      <c r="B274" s="403" t="s">
        <v>545</v>
      </c>
      <c r="C274" s="209"/>
      <c r="D274" s="16">
        <v>8</v>
      </c>
      <c r="E274" s="186">
        <v>8</v>
      </c>
      <c r="F274" s="49">
        <v>389.7</v>
      </c>
      <c r="G274" s="186">
        <v>18</v>
      </c>
      <c r="H274" s="33"/>
      <c r="I274" s="33" t="s">
        <v>1520</v>
      </c>
      <c r="J274" s="123">
        <v>40299</v>
      </c>
    </row>
    <row r="275" spans="1:10" ht="24" customHeight="1">
      <c r="A275" s="122">
        <v>257</v>
      </c>
      <c r="B275" s="403" t="s">
        <v>547</v>
      </c>
      <c r="C275" s="209"/>
      <c r="D275" s="16">
        <v>8</v>
      </c>
      <c r="E275" s="186">
        <v>8</v>
      </c>
      <c r="F275" s="49">
        <v>387.2</v>
      </c>
      <c r="G275" s="186">
        <v>19</v>
      </c>
      <c r="H275" s="33"/>
      <c r="I275" s="33" t="s">
        <v>1520</v>
      </c>
      <c r="J275" s="123">
        <v>40299</v>
      </c>
    </row>
    <row r="276" spans="1:10" ht="24" customHeight="1">
      <c r="A276" s="122">
        <v>258</v>
      </c>
      <c r="B276" s="403" t="s">
        <v>549</v>
      </c>
      <c r="C276" s="209"/>
      <c r="D276" s="16">
        <v>12</v>
      </c>
      <c r="E276" s="186">
        <v>12</v>
      </c>
      <c r="F276" s="49">
        <v>457.1</v>
      </c>
      <c r="G276" s="186">
        <v>27</v>
      </c>
      <c r="H276" s="33"/>
      <c r="I276" s="33" t="s">
        <v>1520</v>
      </c>
      <c r="J276" s="123">
        <v>40299</v>
      </c>
    </row>
    <row r="277" spans="1:10" ht="24.75" customHeight="1">
      <c r="A277" s="122">
        <v>259</v>
      </c>
      <c r="B277" s="403" t="s">
        <v>551</v>
      </c>
      <c r="C277" s="209"/>
      <c r="D277" s="16">
        <v>12</v>
      </c>
      <c r="E277" s="186">
        <v>12</v>
      </c>
      <c r="F277" s="47">
        <v>533.9</v>
      </c>
      <c r="G277" s="186">
        <v>18</v>
      </c>
      <c r="H277" s="33"/>
      <c r="I277" s="33" t="s">
        <v>1520</v>
      </c>
      <c r="J277" s="123">
        <v>40299</v>
      </c>
    </row>
    <row r="278" spans="1:10" ht="27" customHeight="1">
      <c r="A278" s="122">
        <v>260</v>
      </c>
      <c r="B278" s="403" t="s">
        <v>553</v>
      </c>
      <c r="C278" s="209"/>
      <c r="D278" s="16">
        <v>12</v>
      </c>
      <c r="E278" s="186">
        <v>12</v>
      </c>
      <c r="F278" s="47">
        <v>552.7</v>
      </c>
      <c r="G278" s="186">
        <v>30</v>
      </c>
      <c r="H278" s="33"/>
      <c r="I278" s="33" t="s">
        <v>1520</v>
      </c>
      <c r="J278" s="123">
        <v>40299</v>
      </c>
    </row>
    <row r="279" spans="1:10" ht="24" customHeight="1">
      <c r="A279" s="122">
        <v>261</v>
      </c>
      <c r="B279" s="403" t="s">
        <v>555</v>
      </c>
      <c r="C279" s="209"/>
      <c r="D279" s="16">
        <v>12</v>
      </c>
      <c r="E279" s="186">
        <v>12</v>
      </c>
      <c r="F279" s="47">
        <v>570.3</v>
      </c>
      <c r="G279" s="186">
        <v>21</v>
      </c>
      <c r="H279" s="33"/>
      <c r="I279" s="33" t="s">
        <v>1520</v>
      </c>
      <c r="J279" s="123">
        <v>40299</v>
      </c>
    </row>
    <row r="280" spans="1:10" ht="27" customHeight="1">
      <c r="A280" s="122">
        <v>262</v>
      </c>
      <c r="B280" s="403" t="s">
        <v>557</v>
      </c>
      <c r="C280" s="209"/>
      <c r="D280" s="16">
        <v>18</v>
      </c>
      <c r="E280" s="186">
        <v>18</v>
      </c>
      <c r="F280" s="47">
        <v>845.3</v>
      </c>
      <c r="G280" s="186">
        <v>37</v>
      </c>
      <c r="H280" s="33"/>
      <c r="I280" s="33" t="s">
        <v>1520</v>
      </c>
      <c r="J280" s="123">
        <v>40299</v>
      </c>
    </row>
    <row r="281" spans="1:10" ht="27" customHeight="1">
      <c r="A281" s="122">
        <v>263</v>
      </c>
      <c r="B281" s="403" t="s">
        <v>559</v>
      </c>
      <c r="C281" s="209"/>
      <c r="D281" s="16">
        <v>18</v>
      </c>
      <c r="E281" s="186">
        <v>18</v>
      </c>
      <c r="F281" s="47">
        <v>838.7</v>
      </c>
      <c r="G281" s="186">
        <v>46</v>
      </c>
      <c r="H281" s="33"/>
      <c r="I281" s="33" t="s">
        <v>1520</v>
      </c>
      <c r="J281" s="123">
        <v>40299</v>
      </c>
    </row>
    <row r="282" spans="1:10" ht="12" customHeight="1">
      <c r="A282" s="122">
        <v>264</v>
      </c>
      <c r="B282" s="403" t="s">
        <v>561</v>
      </c>
      <c r="C282" s="209"/>
      <c r="D282" s="16">
        <v>18</v>
      </c>
      <c r="E282" s="186">
        <v>18</v>
      </c>
      <c r="F282" s="47">
        <v>837</v>
      </c>
      <c r="G282" s="186">
        <v>56</v>
      </c>
      <c r="H282" s="64" t="s">
        <v>1522</v>
      </c>
      <c r="I282" s="33"/>
      <c r="J282" s="123">
        <v>40299</v>
      </c>
    </row>
    <row r="283" spans="1:10" ht="25.5" customHeight="1">
      <c r="A283" s="122">
        <v>265</v>
      </c>
      <c r="B283" s="403" t="s">
        <v>563</v>
      </c>
      <c r="C283" s="209"/>
      <c r="D283" s="16">
        <v>18</v>
      </c>
      <c r="E283" s="186">
        <v>18</v>
      </c>
      <c r="F283" s="47">
        <v>841.8</v>
      </c>
      <c r="G283" s="186">
        <v>55</v>
      </c>
      <c r="H283" s="33"/>
      <c r="I283" s="33" t="s">
        <v>1520</v>
      </c>
      <c r="J283" s="123">
        <v>40299</v>
      </c>
    </row>
    <row r="284" spans="1:10" ht="25.5" customHeight="1">
      <c r="A284" s="122">
        <v>266</v>
      </c>
      <c r="B284" s="403" t="s">
        <v>566</v>
      </c>
      <c r="C284" s="209"/>
      <c r="D284" s="16">
        <v>18</v>
      </c>
      <c r="E284" s="186">
        <v>18</v>
      </c>
      <c r="F284" s="47">
        <v>846.6</v>
      </c>
      <c r="G284" s="186">
        <v>37</v>
      </c>
      <c r="H284" s="33"/>
      <c r="I284" s="33" t="s">
        <v>1520</v>
      </c>
      <c r="J284" s="123">
        <v>40299</v>
      </c>
    </row>
    <row r="285" spans="1:10" ht="25.5" customHeight="1">
      <c r="A285" s="122">
        <v>267</v>
      </c>
      <c r="B285" s="403" t="s">
        <v>568</v>
      </c>
      <c r="C285" s="209"/>
      <c r="D285" s="16">
        <v>27</v>
      </c>
      <c r="E285" s="186">
        <v>27</v>
      </c>
      <c r="F285" s="47">
        <v>1289.6</v>
      </c>
      <c r="G285" s="186">
        <v>79</v>
      </c>
      <c r="H285" s="33"/>
      <c r="I285" s="33" t="s">
        <v>1520</v>
      </c>
      <c r="J285" s="123">
        <v>40299</v>
      </c>
    </row>
    <row r="286" spans="1:10" ht="25.5" customHeight="1">
      <c r="A286" s="122">
        <v>268</v>
      </c>
      <c r="B286" s="403" t="s">
        <v>571</v>
      </c>
      <c r="C286" s="209"/>
      <c r="D286" s="16">
        <v>27</v>
      </c>
      <c r="E286" s="186">
        <v>27</v>
      </c>
      <c r="F286" s="47">
        <v>1284.9</v>
      </c>
      <c r="G286" s="186">
        <v>67</v>
      </c>
      <c r="H286" s="33"/>
      <c r="I286" s="33" t="s">
        <v>1520</v>
      </c>
      <c r="J286" s="123">
        <v>40299</v>
      </c>
    </row>
    <row r="287" spans="1:10" ht="27" customHeight="1">
      <c r="A287" s="122">
        <v>269</v>
      </c>
      <c r="B287" s="403" t="s">
        <v>573</v>
      </c>
      <c r="C287" s="209"/>
      <c r="D287" s="16">
        <v>27</v>
      </c>
      <c r="E287" s="186">
        <v>28</v>
      </c>
      <c r="F287" s="205">
        <v>1281.9</v>
      </c>
      <c r="G287" s="186">
        <v>86</v>
      </c>
      <c r="H287" s="33"/>
      <c r="I287" s="33" t="s">
        <v>1520</v>
      </c>
      <c r="J287" s="123">
        <v>40299</v>
      </c>
    </row>
    <row r="288" spans="1:10" ht="12" customHeight="1">
      <c r="A288" s="122">
        <v>270</v>
      </c>
      <c r="B288" s="403" t="s">
        <v>577</v>
      </c>
      <c r="C288" s="209"/>
      <c r="D288" s="16">
        <v>1</v>
      </c>
      <c r="E288" s="186">
        <v>1</v>
      </c>
      <c r="F288" s="205">
        <v>41.5</v>
      </c>
      <c r="G288" s="186">
        <v>4</v>
      </c>
      <c r="H288" s="64" t="s">
        <v>1521</v>
      </c>
      <c r="I288" s="33"/>
      <c r="J288" s="123">
        <v>40299</v>
      </c>
    </row>
    <row r="289" spans="1:10" ht="12" customHeight="1">
      <c r="A289" s="122">
        <v>271</v>
      </c>
      <c r="B289" s="403" t="s">
        <v>581</v>
      </c>
      <c r="C289" s="209"/>
      <c r="D289" s="16">
        <v>1</v>
      </c>
      <c r="E289" s="186">
        <v>1</v>
      </c>
      <c r="F289" s="205">
        <v>43.2</v>
      </c>
      <c r="G289" s="186">
        <v>3</v>
      </c>
      <c r="H289" s="64" t="s">
        <v>1523</v>
      </c>
      <c r="I289" s="33"/>
      <c r="J289" s="123">
        <v>40299</v>
      </c>
    </row>
    <row r="290" spans="1:10" ht="12" customHeight="1">
      <c r="A290" s="122">
        <v>272</v>
      </c>
      <c r="B290" s="403" t="s">
        <v>583</v>
      </c>
      <c r="C290" s="209"/>
      <c r="D290" s="16">
        <v>2</v>
      </c>
      <c r="E290" s="186">
        <v>2</v>
      </c>
      <c r="F290" s="205">
        <v>60</v>
      </c>
      <c r="G290" s="186">
        <v>2</v>
      </c>
      <c r="H290" s="64" t="s">
        <v>1524</v>
      </c>
      <c r="I290" s="33"/>
      <c r="J290" s="123">
        <v>40299</v>
      </c>
    </row>
    <row r="291" spans="1:10" ht="12" customHeight="1">
      <c r="A291" s="122">
        <v>273</v>
      </c>
      <c r="B291" s="403" t="s">
        <v>584</v>
      </c>
      <c r="C291" s="209"/>
      <c r="D291" s="16">
        <v>4</v>
      </c>
      <c r="E291" s="186">
        <v>4</v>
      </c>
      <c r="F291" s="205">
        <v>221.5</v>
      </c>
      <c r="G291" s="186">
        <v>12</v>
      </c>
      <c r="H291" s="64" t="s">
        <v>1525</v>
      </c>
      <c r="I291" s="33"/>
      <c r="J291" s="123">
        <v>40299</v>
      </c>
    </row>
    <row r="292" spans="1:10" ht="12" customHeight="1">
      <c r="A292" s="122">
        <v>274</v>
      </c>
      <c r="B292" s="403" t="s">
        <v>586</v>
      </c>
      <c r="C292" s="209"/>
      <c r="D292" s="16">
        <v>2</v>
      </c>
      <c r="E292" s="186">
        <v>2</v>
      </c>
      <c r="F292" s="205">
        <v>74.6</v>
      </c>
      <c r="G292" s="186"/>
      <c r="H292" s="64" t="s">
        <v>1527</v>
      </c>
      <c r="I292" s="33"/>
      <c r="J292" s="123">
        <v>40299</v>
      </c>
    </row>
    <row r="293" spans="1:10" ht="12" customHeight="1">
      <c r="A293" s="122">
        <v>275</v>
      </c>
      <c r="B293" s="403" t="s">
        <v>588</v>
      </c>
      <c r="C293" s="209"/>
      <c r="D293" s="16">
        <v>1</v>
      </c>
      <c r="E293" s="186">
        <v>1</v>
      </c>
      <c r="F293" s="205">
        <v>42.4</v>
      </c>
      <c r="G293" s="186">
        <v>5</v>
      </c>
      <c r="H293" s="64" t="s">
        <v>1528</v>
      </c>
      <c r="I293" s="33"/>
      <c r="J293" s="123">
        <v>40299</v>
      </c>
    </row>
    <row r="294" spans="1:10" ht="12" customHeight="1">
      <c r="A294" s="122">
        <v>276</v>
      </c>
      <c r="B294" s="403" t="s">
        <v>590</v>
      </c>
      <c r="C294" s="209"/>
      <c r="D294" s="16">
        <v>2</v>
      </c>
      <c r="E294" s="186">
        <v>2</v>
      </c>
      <c r="F294" s="205">
        <v>49</v>
      </c>
      <c r="G294" s="186"/>
      <c r="H294" s="64" t="s">
        <v>1526</v>
      </c>
      <c r="I294" s="33"/>
      <c r="J294" s="123">
        <v>40299</v>
      </c>
    </row>
    <row r="295" spans="1:10" ht="12" customHeight="1">
      <c r="A295" s="122">
        <v>277</v>
      </c>
      <c r="B295" s="403" t="s">
        <v>592</v>
      </c>
      <c r="C295" s="209"/>
      <c r="D295" s="16">
        <v>12</v>
      </c>
      <c r="E295" s="186">
        <v>12</v>
      </c>
      <c r="F295" s="205">
        <v>564.7</v>
      </c>
      <c r="G295" s="186">
        <v>20</v>
      </c>
      <c r="H295" s="64" t="s">
        <v>1529</v>
      </c>
      <c r="I295" s="33"/>
      <c r="J295" s="123">
        <v>40299</v>
      </c>
    </row>
    <row r="296" spans="1:10" ht="12" customHeight="1">
      <c r="A296" s="122">
        <v>278</v>
      </c>
      <c r="B296" s="403" t="s">
        <v>593</v>
      </c>
      <c r="C296" s="209"/>
      <c r="D296" s="16">
        <v>15</v>
      </c>
      <c r="E296" s="186">
        <v>16</v>
      </c>
      <c r="F296" s="205">
        <v>602.5</v>
      </c>
      <c r="G296" s="186">
        <v>28</v>
      </c>
      <c r="H296" s="64" t="s">
        <v>1530</v>
      </c>
      <c r="I296" s="33"/>
      <c r="J296" s="123">
        <v>40299</v>
      </c>
    </row>
    <row r="297" spans="1:10" ht="12" customHeight="1">
      <c r="A297" s="122">
        <v>279</v>
      </c>
      <c r="B297" s="403" t="s">
        <v>595</v>
      </c>
      <c r="C297" s="209"/>
      <c r="D297" s="16">
        <v>6</v>
      </c>
      <c r="E297" s="186">
        <v>6</v>
      </c>
      <c r="F297" s="205">
        <v>153.2</v>
      </c>
      <c r="G297" s="186">
        <v>7</v>
      </c>
      <c r="H297" s="64" t="s">
        <v>1531</v>
      </c>
      <c r="I297" s="33"/>
      <c r="J297" s="123">
        <v>40299</v>
      </c>
    </row>
    <row r="298" spans="1:10" ht="12" customHeight="1">
      <c r="A298" s="122">
        <v>280</v>
      </c>
      <c r="B298" s="403" t="s">
        <v>597</v>
      </c>
      <c r="C298" s="209"/>
      <c r="D298" s="16">
        <v>3</v>
      </c>
      <c r="E298" s="186">
        <v>3</v>
      </c>
      <c r="F298" s="205">
        <v>123.2</v>
      </c>
      <c r="G298" s="186">
        <v>12</v>
      </c>
      <c r="H298" s="64" t="s">
        <v>1532</v>
      </c>
      <c r="I298" s="33"/>
      <c r="J298" s="123">
        <v>40299</v>
      </c>
    </row>
    <row r="299" spans="1:10" ht="12" customHeight="1">
      <c r="A299" s="122">
        <v>281</v>
      </c>
      <c r="B299" s="403" t="s">
        <v>599</v>
      </c>
      <c r="C299" s="209"/>
      <c r="D299" s="16">
        <v>18</v>
      </c>
      <c r="E299" s="186">
        <v>18</v>
      </c>
      <c r="F299" s="205">
        <v>840.7</v>
      </c>
      <c r="G299" s="186">
        <v>61</v>
      </c>
      <c r="H299" s="64" t="s">
        <v>1533</v>
      </c>
      <c r="I299" s="33"/>
      <c r="J299" s="123">
        <v>40299</v>
      </c>
    </row>
    <row r="300" spans="1:10" ht="12" customHeight="1">
      <c r="A300" s="122">
        <v>282</v>
      </c>
      <c r="B300" s="403" t="s">
        <v>601</v>
      </c>
      <c r="C300" s="209"/>
      <c r="D300" s="16">
        <v>18</v>
      </c>
      <c r="E300" s="186">
        <v>18</v>
      </c>
      <c r="F300" s="205">
        <v>840.3</v>
      </c>
      <c r="G300" s="186">
        <v>49</v>
      </c>
      <c r="H300" s="64" t="s">
        <v>1534</v>
      </c>
      <c r="I300" s="33"/>
      <c r="J300" s="123">
        <v>40299</v>
      </c>
    </row>
    <row r="301" spans="1:10" ht="12" customHeight="1">
      <c r="A301" s="122">
        <v>283</v>
      </c>
      <c r="B301" s="403" t="s">
        <v>603</v>
      </c>
      <c r="C301" s="209"/>
      <c r="D301" s="16">
        <v>3</v>
      </c>
      <c r="E301" s="186">
        <v>3</v>
      </c>
      <c r="F301" s="205">
        <v>122.9</v>
      </c>
      <c r="G301" s="186">
        <v>5</v>
      </c>
      <c r="H301" s="64" t="s">
        <v>1535</v>
      </c>
      <c r="I301" s="33"/>
      <c r="J301" s="123">
        <v>40299</v>
      </c>
    </row>
    <row r="302" spans="1:10" ht="12" customHeight="1">
      <c r="A302" s="122">
        <v>284</v>
      </c>
      <c r="B302" s="403" t="s">
        <v>609</v>
      </c>
      <c r="C302" s="367"/>
      <c r="D302" s="16">
        <v>2</v>
      </c>
      <c r="E302" s="186">
        <v>2</v>
      </c>
      <c r="F302" s="203">
        <v>66</v>
      </c>
      <c r="G302" s="186">
        <v>6</v>
      </c>
      <c r="H302" s="64" t="s">
        <v>1538</v>
      </c>
      <c r="I302" s="33"/>
      <c r="J302" s="123">
        <v>40299</v>
      </c>
    </row>
    <row r="303" spans="1:10" ht="12" customHeight="1">
      <c r="A303" s="122">
        <v>285</v>
      </c>
      <c r="B303" s="403" t="s">
        <v>616</v>
      </c>
      <c r="C303" s="367"/>
      <c r="D303" s="16">
        <v>2</v>
      </c>
      <c r="E303" s="186">
        <v>2</v>
      </c>
      <c r="F303" s="203">
        <v>136.3</v>
      </c>
      <c r="G303" s="186">
        <v>4</v>
      </c>
      <c r="H303" s="64" t="s">
        <v>1540</v>
      </c>
      <c r="I303" s="33"/>
      <c r="J303" s="123">
        <v>40299</v>
      </c>
    </row>
    <row r="304" spans="1:10" ht="12" customHeight="1">
      <c r="A304" s="122">
        <v>286</v>
      </c>
      <c r="B304" s="403" t="s">
        <v>617</v>
      </c>
      <c r="C304" s="367"/>
      <c r="D304" s="16">
        <v>2</v>
      </c>
      <c r="E304" s="186">
        <v>2</v>
      </c>
      <c r="F304" s="203">
        <v>138.4</v>
      </c>
      <c r="G304" s="186">
        <v>14</v>
      </c>
      <c r="H304" s="64" t="s">
        <v>1541</v>
      </c>
      <c r="I304" s="33"/>
      <c r="J304" s="123">
        <v>40299</v>
      </c>
    </row>
    <row r="305" spans="1:10" ht="12" customHeight="1" thickBot="1">
      <c r="A305" s="220">
        <v>287</v>
      </c>
      <c r="B305" s="414" t="s">
        <v>621</v>
      </c>
      <c r="C305" s="415"/>
      <c r="D305" s="214">
        <v>4</v>
      </c>
      <c r="E305" s="224">
        <v>7</v>
      </c>
      <c r="F305" s="225">
        <v>267.44</v>
      </c>
      <c r="G305" s="224">
        <v>12</v>
      </c>
      <c r="H305" s="222" t="s">
        <v>1543</v>
      </c>
      <c r="I305" s="159"/>
      <c r="J305" s="223">
        <v>40299</v>
      </c>
    </row>
    <row r="306" spans="1:10" ht="14.25" customHeight="1" thickBot="1">
      <c r="A306" s="165"/>
      <c r="B306" s="416" t="s">
        <v>1269</v>
      </c>
      <c r="C306" s="420"/>
      <c r="D306" s="234">
        <f>SUM(D243:D305)</f>
        <v>564</v>
      </c>
      <c r="E306" s="234">
        <f>SUM(E243:E305)</f>
        <v>592</v>
      </c>
      <c r="F306" s="236">
        <f>SUM(F243:F305)-40.6</f>
        <v>26852.410000000007</v>
      </c>
      <c r="G306" s="234">
        <f>SUM(G243:G305)</f>
        <v>1395</v>
      </c>
      <c r="H306" s="169"/>
      <c r="I306" s="169"/>
      <c r="J306" s="228"/>
    </row>
    <row r="307" spans="1:10" ht="13.5" customHeight="1">
      <c r="A307" s="190"/>
      <c r="B307" s="79" t="s">
        <v>623</v>
      </c>
      <c r="C307" s="79"/>
      <c r="D307" s="79"/>
      <c r="E307" s="79"/>
      <c r="F307" s="79"/>
      <c r="G307" s="79"/>
      <c r="H307" s="79"/>
      <c r="I307" s="79"/>
      <c r="J307" s="405"/>
    </row>
    <row r="308" spans="1:10" ht="12" customHeight="1">
      <c r="A308" s="122">
        <v>288</v>
      </c>
      <c r="B308" s="403" t="s">
        <v>624</v>
      </c>
      <c r="C308" s="367"/>
      <c r="D308" s="16">
        <v>8</v>
      </c>
      <c r="E308" s="186">
        <v>8</v>
      </c>
      <c r="F308" s="42">
        <v>301.5</v>
      </c>
      <c r="G308" s="186">
        <v>14</v>
      </c>
      <c r="H308" s="64" t="s">
        <v>1640</v>
      </c>
      <c r="I308" s="33"/>
      <c r="J308" s="123">
        <v>40299</v>
      </c>
    </row>
    <row r="309" spans="1:10" ht="12" customHeight="1">
      <c r="A309" s="122">
        <v>289</v>
      </c>
      <c r="B309" s="403" t="s">
        <v>626</v>
      </c>
      <c r="C309" s="367"/>
      <c r="D309" s="16">
        <v>4</v>
      </c>
      <c r="E309" s="186">
        <v>4</v>
      </c>
      <c r="F309" s="42">
        <v>127.3</v>
      </c>
      <c r="G309" s="186">
        <v>5</v>
      </c>
      <c r="H309" s="64" t="s">
        <v>1642</v>
      </c>
      <c r="I309" s="33"/>
      <c r="J309" s="123">
        <v>40299</v>
      </c>
    </row>
    <row r="310" spans="1:10" ht="12" customHeight="1">
      <c r="A310" s="122">
        <v>290</v>
      </c>
      <c r="B310" s="403" t="s">
        <v>628</v>
      </c>
      <c r="C310" s="367"/>
      <c r="D310" s="16">
        <v>3</v>
      </c>
      <c r="E310" s="186">
        <v>3</v>
      </c>
      <c r="F310" s="42">
        <v>132.6</v>
      </c>
      <c r="G310" s="186">
        <v>5</v>
      </c>
      <c r="H310" s="64" t="s">
        <v>1643</v>
      </c>
      <c r="I310" s="33"/>
      <c r="J310" s="123">
        <v>40299</v>
      </c>
    </row>
    <row r="311" spans="1:10" ht="12" customHeight="1">
      <c r="A311" s="122">
        <v>291</v>
      </c>
      <c r="B311" s="403" t="s">
        <v>630</v>
      </c>
      <c r="C311" s="367"/>
      <c r="D311" s="16">
        <v>4</v>
      </c>
      <c r="E311" s="186">
        <v>4</v>
      </c>
      <c r="F311" s="42">
        <v>175.8</v>
      </c>
      <c r="G311" s="186">
        <v>12</v>
      </c>
      <c r="H311" s="64" t="s">
        <v>1636</v>
      </c>
      <c r="I311" s="33"/>
      <c r="J311" s="123">
        <v>40299</v>
      </c>
    </row>
    <row r="312" spans="1:10" ht="12" customHeight="1">
      <c r="A312" s="122">
        <v>292</v>
      </c>
      <c r="B312" s="403" t="s">
        <v>632</v>
      </c>
      <c r="C312" s="367"/>
      <c r="D312" s="16">
        <v>1</v>
      </c>
      <c r="E312" s="186">
        <v>1</v>
      </c>
      <c r="F312" s="42">
        <v>45.8</v>
      </c>
      <c r="G312" s="186">
        <v>3</v>
      </c>
      <c r="H312" s="64" t="s">
        <v>1641</v>
      </c>
      <c r="I312" s="33"/>
      <c r="J312" s="123">
        <v>40299</v>
      </c>
    </row>
    <row r="313" spans="1:10" ht="12" customHeight="1">
      <c r="A313" s="122">
        <v>293</v>
      </c>
      <c r="B313" s="403" t="s">
        <v>634</v>
      </c>
      <c r="C313" s="367"/>
      <c r="D313" s="16">
        <v>2</v>
      </c>
      <c r="E313" s="186">
        <v>2</v>
      </c>
      <c r="F313" s="42">
        <v>106.1</v>
      </c>
      <c r="G313" s="186">
        <v>4</v>
      </c>
      <c r="H313" s="64" t="s">
        <v>1637</v>
      </c>
      <c r="I313" s="33"/>
      <c r="J313" s="123">
        <v>40299</v>
      </c>
    </row>
    <row r="314" spans="1:10" ht="12" customHeight="1">
      <c r="A314" s="122">
        <v>294</v>
      </c>
      <c r="B314" s="403" t="s">
        <v>636</v>
      </c>
      <c r="C314" s="367"/>
      <c r="D314" s="16">
        <v>3</v>
      </c>
      <c r="E314" s="186">
        <v>3</v>
      </c>
      <c r="F314" s="42">
        <v>73.2</v>
      </c>
      <c r="G314" s="186">
        <v>4</v>
      </c>
      <c r="H314" s="64" t="s">
        <v>1638</v>
      </c>
      <c r="I314" s="33"/>
      <c r="J314" s="123">
        <v>40299</v>
      </c>
    </row>
    <row r="315" spans="1:10" ht="12" customHeight="1">
      <c r="A315" s="122">
        <v>295</v>
      </c>
      <c r="B315" s="400" t="s">
        <v>638</v>
      </c>
      <c r="C315" s="240"/>
      <c r="D315" s="55">
        <v>3</v>
      </c>
      <c r="E315" s="186">
        <v>3</v>
      </c>
      <c r="F315" s="42">
        <v>80</v>
      </c>
      <c r="G315" s="186">
        <v>2</v>
      </c>
      <c r="H315" s="64" t="s">
        <v>1639</v>
      </c>
      <c r="I315" s="33"/>
      <c r="J315" s="123">
        <v>40299</v>
      </c>
    </row>
    <row r="316" spans="1:10" ht="12" customHeight="1">
      <c r="A316" s="122">
        <v>296</v>
      </c>
      <c r="B316" s="401" t="s">
        <v>639</v>
      </c>
      <c r="C316" s="238"/>
      <c r="D316" s="54">
        <v>12</v>
      </c>
      <c r="E316" s="186">
        <v>12</v>
      </c>
      <c r="F316" s="42">
        <v>571.1</v>
      </c>
      <c r="G316" s="186">
        <v>26</v>
      </c>
      <c r="H316" s="64" t="s">
        <v>1644</v>
      </c>
      <c r="I316" s="33"/>
      <c r="J316" s="123">
        <v>40299</v>
      </c>
    </row>
    <row r="317" spans="1:10" ht="12" customHeight="1">
      <c r="A317" s="122">
        <v>297</v>
      </c>
      <c r="B317" s="401" t="s">
        <v>641</v>
      </c>
      <c r="C317" s="238"/>
      <c r="D317" s="54">
        <v>18</v>
      </c>
      <c r="E317" s="186">
        <v>19</v>
      </c>
      <c r="F317" s="42">
        <v>863.1</v>
      </c>
      <c r="G317" s="186">
        <v>36</v>
      </c>
      <c r="H317" s="64" t="s">
        <v>1655</v>
      </c>
      <c r="I317" s="33"/>
      <c r="J317" s="123">
        <v>40299</v>
      </c>
    </row>
    <row r="318" spans="1:10" ht="12" customHeight="1">
      <c r="A318" s="122">
        <v>298</v>
      </c>
      <c r="B318" s="401" t="s">
        <v>643</v>
      </c>
      <c r="C318" s="238"/>
      <c r="D318" s="54">
        <v>18</v>
      </c>
      <c r="E318" s="186">
        <v>18</v>
      </c>
      <c r="F318" s="42">
        <v>861.7</v>
      </c>
      <c r="G318" s="186">
        <v>41</v>
      </c>
      <c r="H318" s="64" t="s">
        <v>1656</v>
      </c>
      <c r="I318" s="33"/>
      <c r="J318" s="123">
        <v>40299</v>
      </c>
    </row>
    <row r="319" spans="1:10" ht="12" customHeight="1">
      <c r="A319" s="122">
        <v>299</v>
      </c>
      <c r="B319" s="401" t="s">
        <v>645</v>
      </c>
      <c r="C319" s="238"/>
      <c r="D319" s="70">
        <f>7+1</f>
        <v>8</v>
      </c>
      <c r="E319" s="187">
        <v>59</v>
      </c>
      <c r="F319" s="207">
        <f>1008.9+29.1</f>
        <v>1038</v>
      </c>
      <c r="G319" s="187">
        <v>86</v>
      </c>
      <c r="H319" s="64" t="s">
        <v>1657</v>
      </c>
      <c r="I319" s="33"/>
      <c r="J319" s="123">
        <v>40299</v>
      </c>
    </row>
    <row r="320" spans="1:10" ht="12" customHeight="1">
      <c r="A320" s="122">
        <v>300</v>
      </c>
      <c r="B320" s="401" t="s">
        <v>649</v>
      </c>
      <c r="C320" s="238"/>
      <c r="D320" s="54">
        <v>18</v>
      </c>
      <c r="E320" s="186">
        <v>18</v>
      </c>
      <c r="F320" s="44">
        <v>847.8</v>
      </c>
      <c r="G320" s="186">
        <v>49</v>
      </c>
      <c r="H320" s="64" t="s">
        <v>1658</v>
      </c>
      <c r="I320" s="33"/>
      <c r="J320" s="123">
        <v>40299</v>
      </c>
    </row>
    <row r="321" spans="1:10" ht="12" customHeight="1">
      <c r="A321" s="122">
        <v>301</v>
      </c>
      <c r="B321" s="401" t="s">
        <v>651</v>
      </c>
      <c r="C321" s="238"/>
      <c r="D321" s="54">
        <v>27</v>
      </c>
      <c r="E321" s="186">
        <v>27</v>
      </c>
      <c r="F321" s="60">
        <v>1355.1</v>
      </c>
      <c r="G321" s="186">
        <v>57</v>
      </c>
      <c r="H321" s="64" t="s">
        <v>1659</v>
      </c>
      <c r="I321" s="33"/>
      <c r="J321" s="123">
        <v>40299</v>
      </c>
    </row>
    <row r="322" spans="1:10" ht="12" customHeight="1">
      <c r="A322" s="122">
        <v>302</v>
      </c>
      <c r="B322" s="401" t="s">
        <v>654</v>
      </c>
      <c r="C322" s="238"/>
      <c r="D322" s="54">
        <v>18</v>
      </c>
      <c r="E322" s="186">
        <v>18</v>
      </c>
      <c r="F322" s="44">
        <v>850</v>
      </c>
      <c r="G322" s="186">
        <v>53</v>
      </c>
      <c r="H322" s="64" t="s">
        <v>1660</v>
      </c>
      <c r="I322" s="33"/>
      <c r="J322" s="123">
        <v>40299</v>
      </c>
    </row>
    <row r="323" spans="1:10" ht="12" customHeight="1">
      <c r="A323" s="122">
        <v>303</v>
      </c>
      <c r="B323" s="401" t="s">
        <v>657</v>
      </c>
      <c r="C323" s="238"/>
      <c r="D323" s="54">
        <v>18</v>
      </c>
      <c r="E323" s="186">
        <v>18</v>
      </c>
      <c r="F323" s="44">
        <v>851.2</v>
      </c>
      <c r="G323" s="186">
        <v>33</v>
      </c>
      <c r="H323" s="64" t="s">
        <v>1661</v>
      </c>
      <c r="I323" s="33"/>
      <c r="J323" s="123">
        <v>40299</v>
      </c>
    </row>
    <row r="324" spans="1:10" ht="12" customHeight="1">
      <c r="A324" s="122">
        <v>304</v>
      </c>
      <c r="B324" s="401" t="s">
        <v>659</v>
      </c>
      <c r="C324" s="238"/>
      <c r="D324" s="54">
        <v>8</v>
      </c>
      <c r="E324" s="186">
        <v>8</v>
      </c>
      <c r="F324" s="44">
        <v>393.5</v>
      </c>
      <c r="G324" s="186">
        <v>27</v>
      </c>
      <c r="H324" s="64" t="s">
        <v>1645</v>
      </c>
      <c r="I324" s="33"/>
      <c r="J324" s="123">
        <v>40299</v>
      </c>
    </row>
    <row r="325" spans="1:10" ht="12" customHeight="1">
      <c r="A325" s="122">
        <v>305</v>
      </c>
      <c r="B325" s="401" t="s">
        <v>661</v>
      </c>
      <c r="C325" s="238"/>
      <c r="D325" s="54">
        <v>18</v>
      </c>
      <c r="E325" s="186">
        <v>18</v>
      </c>
      <c r="F325" s="44">
        <v>885</v>
      </c>
      <c r="G325" s="186">
        <v>42</v>
      </c>
      <c r="H325" s="64" t="s">
        <v>1646</v>
      </c>
      <c r="I325" s="33"/>
      <c r="J325" s="123">
        <v>40299</v>
      </c>
    </row>
    <row r="326" spans="1:10" ht="12" customHeight="1">
      <c r="A326" s="122">
        <v>306</v>
      </c>
      <c r="B326" s="401" t="s">
        <v>663</v>
      </c>
      <c r="C326" s="238"/>
      <c r="D326" s="54">
        <v>18</v>
      </c>
      <c r="E326" s="186">
        <v>18</v>
      </c>
      <c r="F326" s="44">
        <v>880.3</v>
      </c>
      <c r="G326" s="186">
        <v>47</v>
      </c>
      <c r="H326" s="64" t="s">
        <v>1662</v>
      </c>
      <c r="I326" s="33"/>
      <c r="J326" s="123">
        <v>40299</v>
      </c>
    </row>
    <row r="327" spans="1:10" ht="12" customHeight="1">
      <c r="A327" s="122">
        <v>307</v>
      </c>
      <c r="B327" s="401" t="s">
        <v>665</v>
      </c>
      <c r="C327" s="238"/>
      <c r="D327" s="54">
        <v>27</v>
      </c>
      <c r="E327" s="186">
        <v>27</v>
      </c>
      <c r="F327" s="44">
        <v>1319.7</v>
      </c>
      <c r="G327" s="186">
        <v>71</v>
      </c>
      <c r="H327" s="64" t="s">
        <v>1663</v>
      </c>
      <c r="I327" s="33"/>
      <c r="J327" s="123">
        <v>40299</v>
      </c>
    </row>
    <row r="328" spans="1:10" ht="12" customHeight="1">
      <c r="A328" s="122">
        <v>308</v>
      </c>
      <c r="B328" s="401" t="s">
        <v>668</v>
      </c>
      <c r="C328" s="238"/>
      <c r="D328" s="54">
        <v>27</v>
      </c>
      <c r="E328" s="186">
        <v>27</v>
      </c>
      <c r="F328" s="44">
        <v>1333.9</v>
      </c>
      <c r="G328" s="186">
        <v>77</v>
      </c>
      <c r="H328" s="64" t="s">
        <v>1664</v>
      </c>
      <c r="I328" s="33"/>
      <c r="J328" s="123">
        <v>40299</v>
      </c>
    </row>
    <row r="329" spans="1:10" ht="12" customHeight="1">
      <c r="A329" s="122">
        <v>309</v>
      </c>
      <c r="B329" s="401" t="s">
        <v>671</v>
      </c>
      <c r="C329" s="238"/>
      <c r="D329" s="54">
        <v>18</v>
      </c>
      <c r="E329" s="186">
        <v>18</v>
      </c>
      <c r="F329" s="44">
        <v>946.8</v>
      </c>
      <c r="G329" s="186">
        <v>39</v>
      </c>
      <c r="H329" s="64" t="s">
        <v>1665</v>
      </c>
      <c r="I329" s="33"/>
      <c r="J329" s="123">
        <v>40299</v>
      </c>
    </row>
    <row r="330" spans="1:10" ht="12" customHeight="1">
      <c r="A330" s="122">
        <v>310</v>
      </c>
      <c r="B330" s="401" t="s">
        <v>673</v>
      </c>
      <c r="C330" s="238"/>
      <c r="D330" s="54">
        <v>27</v>
      </c>
      <c r="E330" s="186">
        <v>27</v>
      </c>
      <c r="F330" s="44">
        <v>1479.2</v>
      </c>
      <c r="G330" s="186">
        <v>87</v>
      </c>
      <c r="H330" s="64" t="s">
        <v>1666</v>
      </c>
      <c r="I330" s="33"/>
      <c r="J330" s="123">
        <v>40299</v>
      </c>
    </row>
    <row r="331" spans="1:10" ht="12" customHeight="1">
      <c r="A331" s="122">
        <v>311</v>
      </c>
      <c r="B331" s="401" t="s">
        <v>675</v>
      </c>
      <c r="C331" s="238"/>
      <c r="D331" s="54">
        <v>24</v>
      </c>
      <c r="E331" s="186">
        <v>24</v>
      </c>
      <c r="F331" s="44">
        <v>1297.4</v>
      </c>
      <c r="G331" s="186">
        <v>81</v>
      </c>
      <c r="H331" s="64" t="s">
        <v>1667</v>
      </c>
      <c r="I331" s="33"/>
      <c r="J331" s="123">
        <v>40299</v>
      </c>
    </row>
    <row r="332" spans="1:10" ht="12" customHeight="1">
      <c r="A332" s="122">
        <v>312</v>
      </c>
      <c r="B332" s="401" t="s">
        <v>677</v>
      </c>
      <c r="C332" s="238"/>
      <c r="D332" s="54">
        <v>24</v>
      </c>
      <c r="E332" s="186">
        <v>24</v>
      </c>
      <c r="F332" s="44">
        <v>1289.9</v>
      </c>
      <c r="G332" s="186">
        <v>65</v>
      </c>
      <c r="H332" s="64" t="s">
        <v>1668</v>
      </c>
      <c r="I332" s="33"/>
      <c r="J332" s="123">
        <v>40299</v>
      </c>
    </row>
    <row r="333" spans="1:10" ht="12" customHeight="1">
      <c r="A333" s="122">
        <v>313</v>
      </c>
      <c r="B333" s="401" t="s">
        <v>679</v>
      </c>
      <c r="C333" s="238"/>
      <c r="D333" s="54">
        <v>27</v>
      </c>
      <c r="E333" s="186">
        <v>27</v>
      </c>
      <c r="F333" s="44">
        <v>1439.2</v>
      </c>
      <c r="G333" s="186">
        <v>95</v>
      </c>
      <c r="H333" s="64" t="s">
        <v>1669</v>
      </c>
      <c r="I333" s="33"/>
      <c r="J333" s="123">
        <v>40299</v>
      </c>
    </row>
    <row r="334" spans="1:10" ht="12" customHeight="1">
      <c r="A334" s="122">
        <v>314</v>
      </c>
      <c r="B334" s="401" t="s">
        <v>682</v>
      </c>
      <c r="C334" s="238"/>
      <c r="D334" s="54">
        <v>16</v>
      </c>
      <c r="E334" s="186">
        <v>16</v>
      </c>
      <c r="F334" s="44">
        <v>795.9</v>
      </c>
      <c r="G334" s="186">
        <v>56</v>
      </c>
      <c r="H334" s="64" t="s">
        <v>1670</v>
      </c>
      <c r="I334" s="33"/>
      <c r="J334" s="123">
        <v>40299</v>
      </c>
    </row>
    <row r="335" spans="1:10" ht="12" customHeight="1">
      <c r="A335" s="122">
        <v>315</v>
      </c>
      <c r="B335" s="401" t="s">
        <v>684</v>
      </c>
      <c r="C335" s="238"/>
      <c r="D335" s="54">
        <v>12</v>
      </c>
      <c r="E335" s="186">
        <v>12</v>
      </c>
      <c r="F335" s="44">
        <v>639.4</v>
      </c>
      <c r="G335" s="186">
        <v>49</v>
      </c>
      <c r="H335" s="64" t="s">
        <v>1671</v>
      </c>
      <c r="I335" s="33"/>
      <c r="J335" s="123">
        <v>40299</v>
      </c>
    </row>
    <row r="336" spans="1:10" ht="12" customHeight="1">
      <c r="A336" s="122">
        <v>316</v>
      </c>
      <c r="B336" s="401" t="s">
        <v>686</v>
      </c>
      <c r="C336" s="238"/>
      <c r="D336" s="54">
        <v>8</v>
      </c>
      <c r="E336" s="186">
        <v>8</v>
      </c>
      <c r="F336" s="44">
        <v>397.5</v>
      </c>
      <c r="G336" s="186">
        <v>22</v>
      </c>
      <c r="H336" s="64" t="s">
        <v>1647</v>
      </c>
      <c r="I336" s="33"/>
      <c r="J336" s="123">
        <v>40299</v>
      </c>
    </row>
    <row r="337" spans="1:10" ht="12" customHeight="1">
      <c r="A337" s="122">
        <v>317</v>
      </c>
      <c r="B337" s="401" t="s">
        <v>688</v>
      </c>
      <c r="C337" s="238"/>
      <c r="D337" s="54">
        <v>12</v>
      </c>
      <c r="E337" s="186">
        <v>12</v>
      </c>
      <c r="F337" s="44">
        <v>576.7</v>
      </c>
      <c r="G337" s="186">
        <v>22</v>
      </c>
      <c r="H337" s="64" t="s">
        <v>1648</v>
      </c>
      <c r="I337" s="33"/>
      <c r="J337" s="123">
        <v>40299</v>
      </c>
    </row>
    <row r="338" spans="1:10" ht="12" customHeight="1">
      <c r="A338" s="122">
        <v>318</v>
      </c>
      <c r="B338" s="401" t="s">
        <v>690</v>
      </c>
      <c r="C338" s="238"/>
      <c r="D338" s="54">
        <v>12</v>
      </c>
      <c r="E338" s="186">
        <v>12</v>
      </c>
      <c r="F338" s="44">
        <v>650</v>
      </c>
      <c r="G338" s="186">
        <v>42</v>
      </c>
      <c r="H338" s="64" t="s">
        <v>1680</v>
      </c>
      <c r="I338" s="33"/>
      <c r="J338" s="123">
        <v>41365</v>
      </c>
    </row>
    <row r="339" spans="1:10" ht="12" customHeight="1">
      <c r="A339" s="122">
        <v>319</v>
      </c>
      <c r="B339" s="402" t="s">
        <v>692</v>
      </c>
      <c r="C339" s="244"/>
      <c r="D339" s="52">
        <v>12</v>
      </c>
      <c r="E339" s="186">
        <v>12</v>
      </c>
      <c r="F339" s="42">
        <v>586.1</v>
      </c>
      <c r="G339" s="186">
        <v>29</v>
      </c>
      <c r="H339" s="64" t="s">
        <v>1649</v>
      </c>
      <c r="I339" s="33"/>
      <c r="J339" s="123">
        <v>40299</v>
      </c>
    </row>
    <row r="340" spans="1:10" ht="12" customHeight="1">
      <c r="A340" s="122">
        <v>320</v>
      </c>
      <c r="B340" s="403" t="s">
        <v>694</v>
      </c>
      <c r="C340" s="367"/>
      <c r="D340" s="16">
        <v>18</v>
      </c>
      <c r="E340" s="186">
        <v>18</v>
      </c>
      <c r="F340" s="42">
        <v>870.7</v>
      </c>
      <c r="G340" s="186">
        <v>40</v>
      </c>
      <c r="H340" s="64" t="s">
        <v>1650</v>
      </c>
      <c r="I340" s="33"/>
      <c r="J340" s="123">
        <v>40299</v>
      </c>
    </row>
    <row r="341" spans="1:10" ht="12" customHeight="1">
      <c r="A341" s="122">
        <v>321</v>
      </c>
      <c r="B341" s="403" t="s">
        <v>697</v>
      </c>
      <c r="C341" s="367"/>
      <c r="D341" s="16">
        <v>18</v>
      </c>
      <c r="E341" s="186">
        <v>18</v>
      </c>
      <c r="F341" s="42">
        <v>880.3</v>
      </c>
      <c r="G341" s="186">
        <v>46</v>
      </c>
      <c r="H341" s="64" t="s">
        <v>1651</v>
      </c>
      <c r="I341" s="33"/>
      <c r="J341" s="123">
        <v>40299</v>
      </c>
    </row>
    <row r="342" spans="1:10" ht="12" customHeight="1">
      <c r="A342" s="122">
        <v>322</v>
      </c>
      <c r="B342" s="403" t="s">
        <v>698</v>
      </c>
      <c r="C342" s="367"/>
      <c r="D342" s="16">
        <v>12</v>
      </c>
      <c r="E342" s="186">
        <v>12</v>
      </c>
      <c r="F342" s="42">
        <v>571.6</v>
      </c>
      <c r="G342" s="186">
        <v>22</v>
      </c>
      <c r="H342" s="64" t="s">
        <v>1652</v>
      </c>
      <c r="I342" s="33"/>
      <c r="J342" s="123">
        <v>40299</v>
      </c>
    </row>
    <row r="343" spans="1:10" ht="12" customHeight="1">
      <c r="A343" s="122">
        <v>323</v>
      </c>
      <c r="B343" s="403" t="s">
        <v>700</v>
      </c>
      <c r="C343" s="367"/>
      <c r="D343" s="16">
        <v>18</v>
      </c>
      <c r="E343" s="186">
        <v>19</v>
      </c>
      <c r="F343" s="42">
        <v>852.8</v>
      </c>
      <c r="G343" s="186">
        <v>43</v>
      </c>
      <c r="H343" s="64" t="s">
        <v>1653</v>
      </c>
      <c r="I343" s="33"/>
      <c r="J343" s="123">
        <v>40299</v>
      </c>
    </row>
    <row r="344" spans="1:10" ht="12" customHeight="1" thickBot="1">
      <c r="A344" s="220">
        <v>324</v>
      </c>
      <c r="B344" s="414" t="s">
        <v>702</v>
      </c>
      <c r="C344" s="415"/>
      <c r="D344" s="214">
        <v>18</v>
      </c>
      <c r="E344" s="224">
        <v>18</v>
      </c>
      <c r="F344" s="43">
        <v>854.5</v>
      </c>
      <c r="G344" s="224">
        <v>46</v>
      </c>
      <c r="H344" s="222" t="s">
        <v>1654</v>
      </c>
      <c r="I344" s="159"/>
      <c r="J344" s="223">
        <v>40299</v>
      </c>
    </row>
    <row r="345" spans="1:10" ht="12.75" customHeight="1" thickBot="1">
      <c r="A345" s="165"/>
      <c r="B345" s="416" t="s">
        <v>1269</v>
      </c>
      <c r="C345" s="420"/>
      <c r="D345" s="264">
        <f>SUM(D308:D344)</f>
        <v>539</v>
      </c>
      <c r="E345" s="265">
        <f>SUM(E308:E344)</f>
        <v>592</v>
      </c>
      <c r="F345" s="266">
        <f>SUM(F308:F344)</f>
        <v>27220.700000000004</v>
      </c>
      <c r="G345" s="266">
        <f>SUM(G308:G344)</f>
        <v>1478</v>
      </c>
      <c r="H345" s="169"/>
      <c r="I345" s="169"/>
      <c r="J345" s="228"/>
    </row>
    <row r="346" spans="1:10" ht="15" customHeight="1">
      <c r="A346" s="190"/>
      <c r="B346" s="79" t="s">
        <v>706</v>
      </c>
      <c r="C346" s="79"/>
      <c r="D346" s="79"/>
      <c r="E346" s="79"/>
      <c r="F346" s="79"/>
      <c r="G346" s="79"/>
      <c r="H346" s="79"/>
      <c r="I346" s="79"/>
      <c r="J346" s="405"/>
    </row>
    <row r="347" spans="1:10" ht="24.75" customHeight="1">
      <c r="A347" s="122">
        <v>325</v>
      </c>
      <c r="B347" s="403" t="s">
        <v>707</v>
      </c>
      <c r="C347" s="367"/>
      <c r="D347" s="16">
        <v>4</v>
      </c>
      <c r="E347" s="186">
        <v>4</v>
      </c>
      <c r="F347" s="203">
        <v>190.5</v>
      </c>
      <c r="G347" s="186">
        <v>6</v>
      </c>
      <c r="H347" s="33"/>
      <c r="I347" s="33" t="s">
        <v>1549</v>
      </c>
      <c r="J347" s="123">
        <v>40299</v>
      </c>
    </row>
    <row r="348" spans="1:10" ht="27" customHeight="1">
      <c r="A348" s="122">
        <v>326</v>
      </c>
      <c r="B348" s="403" t="s">
        <v>709</v>
      </c>
      <c r="C348" s="367"/>
      <c r="D348" s="16">
        <v>7</v>
      </c>
      <c r="E348" s="186">
        <v>7</v>
      </c>
      <c r="F348" s="203">
        <v>194.6</v>
      </c>
      <c r="G348" s="186">
        <v>11</v>
      </c>
      <c r="H348" s="33"/>
      <c r="I348" s="33" t="s">
        <v>1549</v>
      </c>
      <c r="J348" s="123">
        <v>40299</v>
      </c>
    </row>
    <row r="349" spans="1:10" ht="24.75" customHeight="1">
      <c r="A349" s="122">
        <v>327</v>
      </c>
      <c r="B349" s="403" t="s">
        <v>1217</v>
      </c>
      <c r="C349" s="367"/>
      <c r="D349" s="16">
        <v>3</v>
      </c>
      <c r="E349" s="186">
        <v>3</v>
      </c>
      <c r="F349" s="203">
        <v>106.55</v>
      </c>
      <c r="G349" s="186">
        <v>8</v>
      </c>
      <c r="H349" s="33"/>
      <c r="I349" s="33" t="s">
        <v>1549</v>
      </c>
      <c r="J349" s="123">
        <v>40299</v>
      </c>
    </row>
    <row r="350" spans="1:10" ht="25.5" customHeight="1">
      <c r="A350" s="122">
        <v>328</v>
      </c>
      <c r="B350" s="403" t="s">
        <v>712</v>
      </c>
      <c r="C350" s="367"/>
      <c r="D350" s="16">
        <v>12</v>
      </c>
      <c r="E350" s="186">
        <v>12</v>
      </c>
      <c r="F350" s="203">
        <v>487.9</v>
      </c>
      <c r="G350" s="186">
        <v>20</v>
      </c>
      <c r="H350" s="33"/>
      <c r="I350" s="33" t="s">
        <v>1549</v>
      </c>
      <c r="J350" s="123">
        <v>40299</v>
      </c>
    </row>
    <row r="351" spans="1:10" ht="25.5" customHeight="1">
      <c r="A351" s="122">
        <v>329</v>
      </c>
      <c r="B351" s="403" t="s">
        <v>714</v>
      </c>
      <c r="C351" s="367"/>
      <c r="D351" s="16">
        <v>12</v>
      </c>
      <c r="E351" s="186">
        <v>12</v>
      </c>
      <c r="F351" s="203">
        <v>627.1</v>
      </c>
      <c r="G351" s="186">
        <v>24</v>
      </c>
      <c r="H351" s="33"/>
      <c r="I351" s="33" t="s">
        <v>1549</v>
      </c>
      <c r="J351" s="123">
        <v>40299</v>
      </c>
    </row>
    <row r="352" spans="1:10" ht="24" customHeight="1">
      <c r="A352" s="122">
        <v>330</v>
      </c>
      <c r="B352" s="403" t="s">
        <v>716</v>
      </c>
      <c r="C352" s="367"/>
      <c r="D352" s="16">
        <v>2</v>
      </c>
      <c r="E352" s="186">
        <v>2</v>
      </c>
      <c r="F352" s="203">
        <v>135.8</v>
      </c>
      <c r="G352" s="186">
        <v>9</v>
      </c>
      <c r="H352" s="64" t="s">
        <v>1547</v>
      </c>
      <c r="I352" s="33"/>
      <c r="J352" s="123">
        <v>40299</v>
      </c>
    </row>
    <row r="353" spans="1:10" ht="23.25" customHeight="1">
      <c r="A353" s="122">
        <v>331</v>
      </c>
      <c r="B353" s="403" t="s">
        <v>718</v>
      </c>
      <c r="C353" s="367"/>
      <c r="D353" s="16">
        <v>5</v>
      </c>
      <c r="E353" s="186">
        <v>5</v>
      </c>
      <c r="F353" s="203">
        <v>121.3</v>
      </c>
      <c r="G353" s="186">
        <v>2</v>
      </c>
      <c r="H353" s="64" t="s">
        <v>1548</v>
      </c>
      <c r="I353" s="33"/>
      <c r="J353" s="123">
        <v>40299</v>
      </c>
    </row>
    <row r="354" spans="1:10" ht="23.25" customHeight="1">
      <c r="A354" s="122">
        <v>332</v>
      </c>
      <c r="B354" s="403" t="s">
        <v>720</v>
      </c>
      <c r="C354" s="367"/>
      <c r="D354" s="16">
        <v>8</v>
      </c>
      <c r="E354" s="186">
        <v>8</v>
      </c>
      <c r="F354" s="203">
        <v>363.1</v>
      </c>
      <c r="G354" s="186">
        <v>24</v>
      </c>
      <c r="H354" s="64"/>
      <c r="I354" s="33" t="s">
        <v>1549</v>
      </c>
      <c r="J354" s="123">
        <v>40299</v>
      </c>
    </row>
    <row r="355" spans="1:10" ht="22.5" customHeight="1">
      <c r="A355" s="122">
        <v>333</v>
      </c>
      <c r="B355" s="403" t="s">
        <v>722</v>
      </c>
      <c r="C355" s="367"/>
      <c r="D355" s="16">
        <v>8</v>
      </c>
      <c r="E355" s="186">
        <v>8</v>
      </c>
      <c r="F355" s="203">
        <v>372.6</v>
      </c>
      <c r="G355" s="186">
        <v>18</v>
      </c>
      <c r="H355" s="64" t="s">
        <v>1550</v>
      </c>
      <c r="I355" s="33"/>
      <c r="J355" s="123">
        <v>40299</v>
      </c>
    </row>
    <row r="356" spans="1:10" ht="26.25" customHeight="1">
      <c r="A356" s="122">
        <v>334</v>
      </c>
      <c r="B356" s="403" t="s">
        <v>724</v>
      </c>
      <c r="C356" s="367"/>
      <c r="D356" s="16">
        <v>8</v>
      </c>
      <c r="E356" s="186">
        <v>8</v>
      </c>
      <c r="F356" s="203">
        <v>382.9</v>
      </c>
      <c r="G356" s="186">
        <v>24</v>
      </c>
      <c r="H356" s="64"/>
      <c r="I356" s="33" t="s">
        <v>1549</v>
      </c>
      <c r="J356" s="123">
        <v>40299</v>
      </c>
    </row>
    <row r="357" spans="1:10" ht="24" customHeight="1">
      <c r="A357" s="122">
        <v>335</v>
      </c>
      <c r="B357" s="403" t="s">
        <v>726</v>
      </c>
      <c r="C357" s="367"/>
      <c r="D357" s="16">
        <v>8</v>
      </c>
      <c r="E357" s="186">
        <v>8</v>
      </c>
      <c r="F357" s="203">
        <v>370.9</v>
      </c>
      <c r="G357" s="186">
        <v>16</v>
      </c>
      <c r="H357" s="64"/>
      <c r="I357" s="33" t="s">
        <v>1549</v>
      </c>
      <c r="J357" s="123">
        <v>40299</v>
      </c>
    </row>
    <row r="358" spans="1:10" ht="26.25" customHeight="1">
      <c r="A358" s="122">
        <v>336</v>
      </c>
      <c r="B358" s="414" t="s">
        <v>728</v>
      </c>
      <c r="C358" s="415"/>
      <c r="D358" s="214">
        <v>8</v>
      </c>
      <c r="E358" s="186">
        <v>8</v>
      </c>
      <c r="F358" s="203">
        <v>370.1</v>
      </c>
      <c r="G358" s="186">
        <v>13</v>
      </c>
      <c r="H358" s="64"/>
      <c r="I358" s="33" t="s">
        <v>1549</v>
      </c>
      <c r="J358" s="123">
        <v>40299</v>
      </c>
    </row>
    <row r="359" spans="1:10" ht="24.75" customHeight="1">
      <c r="A359" s="122">
        <v>337</v>
      </c>
      <c r="B359" s="440" t="s">
        <v>730</v>
      </c>
      <c r="C359" s="441"/>
      <c r="D359" s="186">
        <v>12</v>
      </c>
      <c r="E359" s="186">
        <v>12</v>
      </c>
      <c r="F359" s="204">
        <v>552.6</v>
      </c>
      <c r="G359" s="186">
        <v>24</v>
      </c>
      <c r="H359" s="64"/>
      <c r="I359" s="33" t="s">
        <v>1549</v>
      </c>
      <c r="J359" s="123">
        <v>40299</v>
      </c>
    </row>
    <row r="360" spans="1:10" ht="23.25" customHeight="1">
      <c r="A360" s="122">
        <v>338</v>
      </c>
      <c r="B360" s="440" t="s">
        <v>732</v>
      </c>
      <c r="C360" s="441"/>
      <c r="D360" s="186">
        <v>18</v>
      </c>
      <c r="E360" s="186">
        <v>18</v>
      </c>
      <c r="F360" s="203">
        <v>827.3</v>
      </c>
      <c r="G360" s="186">
        <v>33</v>
      </c>
      <c r="H360" s="64" t="s">
        <v>1551</v>
      </c>
      <c r="I360" s="33"/>
      <c r="J360" s="123">
        <v>40299</v>
      </c>
    </row>
    <row r="361" spans="1:10" ht="23.25" customHeight="1">
      <c r="A361" s="122">
        <v>339</v>
      </c>
      <c r="B361" s="440" t="s">
        <v>734</v>
      </c>
      <c r="C361" s="441"/>
      <c r="D361" s="186">
        <v>36</v>
      </c>
      <c r="E361" s="186">
        <v>36</v>
      </c>
      <c r="F361" s="203">
        <v>1912.7</v>
      </c>
      <c r="G361" s="186">
        <v>78</v>
      </c>
      <c r="H361" s="33"/>
      <c r="I361" s="33" t="s">
        <v>1549</v>
      </c>
      <c r="J361" s="123">
        <v>40299</v>
      </c>
    </row>
    <row r="362" spans="1:10" ht="24.75" customHeight="1">
      <c r="A362" s="122">
        <v>340</v>
      </c>
      <c r="B362" s="440" t="s">
        <v>736</v>
      </c>
      <c r="C362" s="441"/>
      <c r="D362" s="186">
        <v>36</v>
      </c>
      <c r="E362" s="186">
        <v>36</v>
      </c>
      <c r="F362" s="203">
        <v>1885.8</v>
      </c>
      <c r="G362" s="186">
        <v>71</v>
      </c>
      <c r="H362" s="33"/>
      <c r="I362" s="33" t="s">
        <v>1549</v>
      </c>
      <c r="J362" s="123">
        <v>40299</v>
      </c>
    </row>
    <row r="363" spans="1:10" ht="27" customHeight="1">
      <c r="A363" s="122">
        <v>341</v>
      </c>
      <c r="B363" s="418" t="s">
        <v>738</v>
      </c>
      <c r="C363" s="419"/>
      <c r="D363" s="20">
        <v>27</v>
      </c>
      <c r="E363" s="186">
        <v>27</v>
      </c>
      <c r="F363" s="203">
        <v>1320.1</v>
      </c>
      <c r="G363" s="186">
        <v>67</v>
      </c>
      <c r="H363" s="33"/>
      <c r="I363" s="33" t="s">
        <v>1549</v>
      </c>
      <c r="J363" s="123">
        <v>40299</v>
      </c>
    </row>
    <row r="364" spans="1:10" ht="22.5" customHeight="1">
      <c r="A364" s="122">
        <v>342</v>
      </c>
      <c r="B364" s="403" t="s">
        <v>740</v>
      </c>
      <c r="C364" s="367"/>
      <c r="D364" s="16">
        <v>1</v>
      </c>
      <c r="E364" s="186">
        <v>1</v>
      </c>
      <c r="F364" s="203">
        <v>75.8</v>
      </c>
      <c r="G364" s="186">
        <v>1</v>
      </c>
      <c r="H364" s="64" t="s">
        <v>1552</v>
      </c>
      <c r="I364" s="33"/>
      <c r="J364" s="123">
        <v>40299</v>
      </c>
    </row>
    <row r="365" spans="1:10" ht="22.5" customHeight="1">
      <c r="A365" s="122">
        <v>343</v>
      </c>
      <c r="B365" s="403" t="s">
        <v>742</v>
      </c>
      <c r="C365" s="367"/>
      <c r="D365" s="16">
        <v>27</v>
      </c>
      <c r="E365" s="186">
        <v>28</v>
      </c>
      <c r="F365" s="203">
        <v>1599.3</v>
      </c>
      <c r="G365" s="186">
        <v>80</v>
      </c>
      <c r="H365" s="64" t="s">
        <v>1553</v>
      </c>
      <c r="I365" s="33"/>
      <c r="J365" s="123">
        <v>40299</v>
      </c>
    </row>
    <row r="366" spans="1:10" ht="23.25" customHeight="1">
      <c r="A366" s="122">
        <v>344</v>
      </c>
      <c r="B366" s="403" t="s">
        <v>744</v>
      </c>
      <c r="C366" s="367"/>
      <c r="D366" s="16">
        <v>27</v>
      </c>
      <c r="E366" s="186">
        <v>29</v>
      </c>
      <c r="F366" s="203">
        <v>1587.81</v>
      </c>
      <c r="G366" s="186">
        <v>65</v>
      </c>
      <c r="H366" s="64" t="s">
        <v>1554</v>
      </c>
      <c r="I366" s="33"/>
      <c r="J366" s="123">
        <v>40299</v>
      </c>
    </row>
    <row r="367" spans="1:10" ht="12.75" customHeight="1">
      <c r="A367" s="122">
        <v>345</v>
      </c>
      <c r="B367" s="403" t="s">
        <v>748</v>
      </c>
      <c r="C367" s="367"/>
      <c r="D367" s="16">
        <v>70</v>
      </c>
      <c r="E367" s="186">
        <v>70</v>
      </c>
      <c r="F367" s="203">
        <v>3401.3</v>
      </c>
      <c r="G367" s="186">
        <v>143</v>
      </c>
      <c r="H367" s="64" t="s">
        <v>1555</v>
      </c>
      <c r="I367" s="33"/>
      <c r="J367" s="123">
        <v>40299</v>
      </c>
    </row>
    <row r="368" spans="1:10" ht="13.5" customHeight="1" thickBot="1">
      <c r="A368" s="220">
        <v>346</v>
      </c>
      <c r="B368" s="414" t="s">
        <v>752</v>
      </c>
      <c r="C368" s="415"/>
      <c r="D368" s="214">
        <v>8</v>
      </c>
      <c r="E368" s="224">
        <v>8</v>
      </c>
      <c r="F368" s="225">
        <v>384.5</v>
      </c>
      <c r="G368" s="224">
        <v>12</v>
      </c>
      <c r="H368" s="222" t="s">
        <v>1556</v>
      </c>
      <c r="I368" s="159"/>
      <c r="J368" s="223">
        <v>40299</v>
      </c>
    </row>
    <row r="369" spans="1:10" ht="13.5" customHeight="1" thickBot="1">
      <c r="A369" s="165"/>
      <c r="B369" s="416" t="s">
        <v>1269</v>
      </c>
      <c r="C369" s="420"/>
      <c r="D369" s="234">
        <f>SUM(D347:D368)</f>
        <v>347</v>
      </c>
      <c r="E369" s="234">
        <f>SUM(E347:E368)</f>
        <v>350</v>
      </c>
      <c r="F369" s="235">
        <f>SUM(F347:F368)</f>
        <v>17270.559999999998</v>
      </c>
      <c r="G369" s="235">
        <f>SUM(G347:G368)</f>
        <v>749</v>
      </c>
      <c r="H369" s="169"/>
      <c r="I369" s="169"/>
      <c r="J369" s="228"/>
    </row>
    <row r="370" spans="1:10" ht="13.5" customHeight="1">
      <c r="A370" s="190"/>
      <c r="B370" s="79" t="s">
        <v>757</v>
      </c>
      <c r="C370" s="79"/>
      <c r="D370" s="79"/>
      <c r="E370" s="79"/>
      <c r="F370" s="79"/>
      <c r="G370" s="79"/>
      <c r="H370" s="79"/>
      <c r="I370" s="79"/>
      <c r="J370" s="405"/>
    </row>
    <row r="371" spans="1:10" ht="12" customHeight="1">
      <c r="A371" s="122">
        <v>347</v>
      </c>
      <c r="B371" s="403" t="s">
        <v>758</v>
      </c>
      <c r="C371" s="367"/>
      <c r="D371" s="16">
        <v>1</v>
      </c>
      <c r="E371" s="186">
        <v>1</v>
      </c>
      <c r="F371" s="43">
        <v>46</v>
      </c>
      <c r="G371" s="186">
        <v>4</v>
      </c>
      <c r="H371" s="64" t="s">
        <v>1557</v>
      </c>
      <c r="I371" s="33"/>
      <c r="J371" s="123">
        <v>40299</v>
      </c>
    </row>
    <row r="372" spans="1:10" ht="12" customHeight="1">
      <c r="A372" s="122">
        <v>348</v>
      </c>
      <c r="B372" s="403" t="s">
        <v>759</v>
      </c>
      <c r="C372" s="367"/>
      <c r="D372" s="16">
        <v>2</v>
      </c>
      <c r="E372" s="186">
        <v>2</v>
      </c>
      <c r="F372" s="42">
        <v>119.2</v>
      </c>
      <c r="G372" s="186">
        <v>7</v>
      </c>
      <c r="H372" s="64" t="s">
        <v>1558</v>
      </c>
      <c r="I372" s="33"/>
      <c r="J372" s="123">
        <v>40299</v>
      </c>
    </row>
    <row r="373" spans="1:10" ht="12" customHeight="1">
      <c r="A373" s="122">
        <v>349</v>
      </c>
      <c r="B373" s="403" t="s">
        <v>761</v>
      </c>
      <c r="C373" s="367"/>
      <c r="D373" s="16">
        <v>2</v>
      </c>
      <c r="E373" s="186">
        <v>2</v>
      </c>
      <c r="F373" s="42">
        <v>135.3</v>
      </c>
      <c r="G373" s="186">
        <v>6</v>
      </c>
      <c r="H373" s="64" t="s">
        <v>1562</v>
      </c>
      <c r="I373" s="33"/>
      <c r="J373" s="123">
        <v>40299</v>
      </c>
    </row>
    <row r="374" spans="1:10" ht="12" customHeight="1">
      <c r="A374" s="122">
        <v>350</v>
      </c>
      <c r="B374" s="403" t="s">
        <v>764</v>
      </c>
      <c r="C374" s="367"/>
      <c r="D374" s="16">
        <v>1</v>
      </c>
      <c r="E374" s="186">
        <v>1</v>
      </c>
      <c r="F374" s="42">
        <v>136.1</v>
      </c>
      <c r="G374" s="186">
        <v>7</v>
      </c>
      <c r="H374" s="64" t="s">
        <v>1564</v>
      </c>
      <c r="I374" s="33"/>
      <c r="J374" s="123">
        <v>40299</v>
      </c>
    </row>
    <row r="375" spans="1:10" ht="12" customHeight="1">
      <c r="A375" s="122">
        <v>351</v>
      </c>
      <c r="B375" s="403" t="s">
        <v>766</v>
      </c>
      <c r="C375" s="367"/>
      <c r="D375" s="16">
        <v>2</v>
      </c>
      <c r="E375" s="186">
        <v>2</v>
      </c>
      <c r="F375" s="42">
        <v>134.7</v>
      </c>
      <c r="G375" s="186">
        <v>6</v>
      </c>
      <c r="H375" s="64" t="s">
        <v>1559</v>
      </c>
      <c r="I375" s="33"/>
      <c r="J375" s="123">
        <v>40299</v>
      </c>
    </row>
    <row r="376" spans="1:10" ht="12" customHeight="1">
      <c r="A376" s="122">
        <v>352</v>
      </c>
      <c r="B376" s="403" t="s">
        <v>768</v>
      </c>
      <c r="C376" s="367"/>
      <c r="D376" s="55">
        <v>2</v>
      </c>
      <c r="E376" s="186">
        <v>2</v>
      </c>
      <c r="F376" s="42">
        <v>136.1</v>
      </c>
      <c r="G376" s="186">
        <v>7</v>
      </c>
      <c r="H376" s="64" t="s">
        <v>1560</v>
      </c>
      <c r="I376" s="33"/>
      <c r="J376" s="123">
        <v>40299</v>
      </c>
    </row>
    <row r="377" spans="1:10" ht="12" customHeight="1">
      <c r="A377" s="122">
        <v>353</v>
      </c>
      <c r="B377" s="400" t="s">
        <v>769</v>
      </c>
      <c r="C377" s="240"/>
      <c r="D377" s="54">
        <v>2</v>
      </c>
      <c r="E377" s="186">
        <v>2</v>
      </c>
      <c r="F377" s="44">
        <v>135.9</v>
      </c>
      <c r="G377" s="186">
        <v>10</v>
      </c>
      <c r="H377" s="64" t="s">
        <v>1561</v>
      </c>
      <c r="I377" s="33"/>
      <c r="J377" s="123">
        <v>40299</v>
      </c>
    </row>
    <row r="378" spans="1:10" ht="12" customHeight="1">
      <c r="A378" s="122">
        <v>354</v>
      </c>
      <c r="B378" s="401" t="s">
        <v>771</v>
      </c>
      <c r="C378" s="238"/>
      <c r="D378" s="54">
        <v>4</v>
      </c>
      <c r="E378" s="186">
        <v>4</v>
      </c>
      <c r="F378" s="44">
        <v>157.87</v>
      </c>
      <c r="G378" s="186">
        <v>14</v>
      </c>
      <c r="H378" s="64" t="s">
        <v>1565</v>
      </c>
      <c r="I378" s="33"/>
      <c r="J378" s="123">
        <v>40299</v>
      </c>
    </row>
    <row r="379" spans="1:10" ht="22.5" customHeight="1">
      <c r="A379" s="122">
        <v>355</v>
      </c>
      <c r="B379" s="401" t="s">
        <v>773</v>
      </c>
      <c r="C379" s="238"/>
      <c r="D379" s="54">
        <v>2</v>
      </c>
      <c r="E379" s="186">
        <v>2</v>
      </c>
      <c r="F379" s="44">
        <v>83.9</v>
      </c>
      <c r="G379" s="186">
        <v>4</v>
      </c>
      <c r="H379" s="64" t="s">
        <v>1569</v>
      </c>
      <c r="I379" s="33"/>
      <c r="J379" s="123">
        <v>40299</v>
      </c>
    </row>
    <row r="380" spans="1:10" ht="22.5" customHeight="1">
      <c r="A380" s="122">
        <v>356</v>
      </c>
      <c r="B380" s="401" t="s">
        <v>777</v>
      </c>
      <c r="C380" s="238"/>
      <c r="D380" s="54">
        <v>4</v>
      </c>
      <c r="E380" s="186">
        <v>4</v>
      </c>
      <c r="F380" s="44">
        <v>121.2</v>
      </c>
      <c r="G380" s="186">
        <v>15</v>
      </c>
      <c r="H380" s="64" t="s">
        <v>1567</v>
      </c>
      <c r="I380" s="33"/>
      <c r="J380" s="123">
        <v>40299</v>
      </c>
    </row>
    <row r="381" spans="1:10" ht="22.5" customHeight="1">
      <c r="A381" s="122">
        <v>357</v>
      </c>
      <c r="B381" s="401" t="s">
        <v>779</v>
      </c>
      <c r="C381" s="238"/>
      <c r="D381" s="54">
        <v>4</v>
      </c>
      <c r="E381" s="186">
        <v>4</v>
      </c>
      <c r="F381" s="44">
        <v>124.7</v>
      </c>
      <c r="G381" s="186">
        <v>5</v>
      </c>
      <c r="H381" s="64" t="s">
        <v>1568</v>
      </c>
      <c r="I381" s="33"/>
      <c r="J381" s="123">
        <v>40299</v>
      </c>
    </row>
    <row r="382" spans="1:10" ht="12" customHeight="1">
      <c r="A382" s="122">
        <v>358</v>
      </c>
      <c r="B382" s="401" t="s">
        <v>781</v>
      </c>
      <c r="C382" s="238"/>
      <c r="D382" s="54">
        <v>1</v>
      </c>
      <c r="E382" s="186">
        <v>1</v>
      </c>
      <c r="F382" s="42">
        <v>48.3</v>
      </c>
      <c r="G382" s="186">
        <v>3</v>
      </c>
      <c r="H382" s="64" t="s">
        <v>1570</v>
      </c>
      <c r="I382" s="33"/>
      <c r="J382" s="123">
        <v>40299</v>
      </c>
    </row>
    <row r="383" spans="1:10" ht="22.5" customHeight="1">
      <c r="A383" s="122">
        <v>359</v>
      </c>
      <c r="B383" s="401" t="s">
        <v>783</v>
      </c>
      <c r="C383" s="238"/>
      <c r="D383" s="54">
        <v>3</v>
      </c>
      <c r="E383" s="186">
        <v>3</v>
      </c>
      <c r="F383" s="42">
        <v>99.4</v>
      </c>
      <c r="G383" s="186">
        <v>6</v>
      </c>
      <c r="H383" s="64" t="s">
        <v>1572</v>
      </c>
      <c r="I383" s="33"/>
      <c r="J383" s="123">
        <v>40299</v>
      </c>
    </row>
    <row r="384" spans="1:10" ht="22.5" customHeight="1">
      <c r="A384" s="122">
        <v>360</v>
      </c>
      <c r="B384" s="401" t="s">
        <v>785</v>
      </c>
      <c r="C384" s="238"/>
      <c r="D384" s="54">
        <v>2</v>
      </c>
      <c r="E384" s="186">
        <v>2</v>
      </c>
      <c r="F384" s="42">
        <v>73</v>
      </c>
      <c r="G384" s="186">
        <v>4</v>
      </c>
      <c r="H384" s="64" t="s">
        <v>1573</v>
      </c>
      <c r="I384" s="33"/>
      <c r="J384" s="123">
        <v>40299</v>
      </c>
    </row>
    <row r="385" spans="1:10" ht="22.5" customHeight="1">
      <c r="A385" s="122">
        <v>361</v>
      </c>
      <c r="B385" s="401" t="s">
        <v>786</v>
      </c>
      <c r="C385" s="238"/>
      <c r="D385" s="54">
        <v>2</v>
      </c>
      <c r="E385" s="186">
        <v>2</v>
      </c>
      <c r="F385" s="42">
        <v>75.5</v>
      </c>
      <c r="G385" s="186">
        <v>7</v>
      </c>
      <c r="H385" s="64" t="s">
        <v>1574</v>
      </c>
      <c r="I385" s="33"/>
      <c r="J385" s="123">
        <v>40299</v>
      </c>
    </row>
    <row r="386" spans="1:10" ht="12" customHeight="1">
      <c r="A386" s="122">
        <v>362</v>
      </c>
      <c r="B386" s="401" t="s">
        <v>788</v>
      </c>
      <c r="C386" s="238"/>
      <c r="D386" s="54">
        <v>1</v>
      </c>
      <c r="E386" s="186">
        <v>1</v>
      </c>
      <c r="F386" s="42">
        <v>50.8</v>
      </c>
      <c r="G386" s="186">
        <v>3</v>
      </c>
      <c r="H386" s="64" t="s">
        <v>1571</v>
      </c>
      <c r="I386" s="33"/>
      <c r="J386" s="123">
        <v>40299</v>
      </c>
    </row>
    <row r="387" spans="1:10" ht="16.5" customHeight="1">
      <c r="A387" s="122">
        <v>363</v>
      </c>
      <c r="B387" s="402" t="s">
        <v>790</v>
      </c>
      <c r="C387" s="244"/>
      <c r="D387" s="52">
        <v>1</v>
      </c>
      <c r="E387" s="186">
        <v>1</v>
      </c>
      <c r="F387" s="42">
        <v>29.2</v>
      </c>
      <c r="G387" s="186"/>
      <c r="H387" s="64" t="s">
        <v>1575</v>
      </c>
      <c r="I387" s="33"/>
      <c r="J387" s="123">
        <v>40299</v>
      </c>
    </row>
    <row r="388" spans="1:10" ht="15" customHeight="1">
      <c r="A388" s="122">
        <v>364</v>
      </c>
      <c r="B388" s="403" t="s">
        <v>792</v>
      </c>
      <c r="C388" s="367"/>
      <c r="D388" s="16">
        <v>4</v>
      </c>
      <c r="E388" s="186">
        <v>4</v>
      </c>
      <c r="F388" s="42">
        <v>126.8</v>
      </c>
      <c r="G388" s="186">
        <v>7</v>
      </c>
      <c r="H388" s="64" t="s">
        <v>1576</v>
      </c>
      <c r="I388" s="33"/>
      <c r="J388" s="123">
        <v>40299</v>
      </c>
    </row>
    <row r="389" spans="1:10" ht="12.75" customHeight="1">
      <c r="A389" s="122">
        <v>365</v>
      </c>
      <c r="B389" s="403" t="s">
        <v>794</v>
      </c>
      <c r="C389" s="367"/>
      <c r="D389" s="16">
        <v>4</v>
      </c>
      <c r="E389" s="186">
        <v>4</v>
      </c>
      <c r="F389" s="42">
        <v>123.3</v>
      </c>
      <c r="G389" s="186">
        <v>18</v>
      </c>
      <c r="H389" s="64" t="s">
        <v>1577</v>
      </c>
      <c r="I389" s="33"/>
      <c r="J389" s="123">
        <v>40299</v>
      </c>
    </row>
    <row r="390" spans="1:10" ht="12" customHeight="1">
      <c r="A390" s="122">
        <v>366</v>
      </c>
      <c r="B390" s="403" t="s">
        <v>796</v>
      </c>
      <c r="C390" s="367"/>
      <c r="D390" s="16">
        <v>18</v>
      </c>
      <c r="E390" s="186">
        <v>18</v>
      </c>
      <c r="F390" s="42">
        <v>854.4</v>
      </c>
      <c r="G390" s="186">
        <v>45</v>
      </c>
      <c r="H390" s="64" t="s">
        <v>1578</v>
      </c>
      <c r="I390" s="33"/>
      <c r="J390" s="123">
        <v>40299</v>
      </c>
    </row>
    <row r="391" spans="1:10" ht="12" customHeight="1">
      <c r="A391" s="122">
        <v>367</v>
      </c>
      <c r="B391" s="403" t="s">
        <v>798</v>
      </c>
      <c r="C391" s="367"/>
      <c r="D391" s="16">
        <v>18</v>
      </c>
      <c r="E391" s="186">
        <v>19</v>
      </c>
      <c r="F391" s="42">
        <v>858.9</v>
      </c>
      <c r="G391" s="186">
        <v>40</v>
      </c>
      <c r="H391" s="64" t="s">
        <v>1579</v>
      </c>
      <c r="I391" s="33"/>
      <c r="J391" s="123">
        <v>40299</v>
      </c>
    </row>
    <row r="392" spans="1:10" ht="12" customHeight="1">
      <c r="A392" s="122">
        <v>368</v>
      </c>
      <c r="B392" s="403" t="s">
        <v>800</v>
      </c>
      <c r="C392" s="367"/>
      <c r="D392" s="16">
        <v>18</v>
      </c>
      <c r="E392" s="186">
        <v>18</v>
      </c>
      <c r="F392" s="42">
        <v>851.9</v>
      </c>
      <c r="G392" s="186">
        <v>47</v>
      </c>
      <c r="H392" s="64" t="s">
        <v>1580</v>
      </c>
      <c r="I392" s="33"/>
      <c r="J392" s="123">
        <v>40299</v>
      </c>
    </row>
    <row r="393" spans="1:10" ht="12" customHeight="1">
      <c r="A393" s="122">
        <v>369</v>
      </c>
      <c r="B393" s="403" t="s">
        <v>802</v>
      </c>
      <c r="C393" s="367"/>
      <c r="D393" s="16">
        <v>18</v>
      </c>
      <c r="E393" s="186">
        <v>18</v>
      </c>
      <c r="F393" s="42">
        <v>856.3</v>
      </c>
      <c r="G393" s="186">
        <v>56</v>
      </c>
      <c r="H393" s="64" t="s">
        <v>1581</v>
      </c>
      <c r="I393" s="33"/>
      <c r="J393" s="123">
        <v>40299</v>
      </c>
    </row>
    <row r="394" spans="1:10" ht="14.25" customHeight="1">
      <c r="A394" s="122">
        <v>370</v>
      </c>
      <c r="B394" s="403" t="s">
        <v>804</v>
      </c>
      <c r="C394" s="367"/>
      <c r="D394" s="16">
        <v>2</v>
      </c>
      <c r="E394" s="186">
        <v>2</v>
      </c>
      <c r="F394" s="43">
        <v>135.8</v>
      </c>
      <c r="G394" s="186">
        <v>10</v>
      </c>
      <c r="H394" s="64" t="s">
        <v>1582</v>
      </c>
      <c r="I394" s="33"/>
      <c r="J394" s="123">
        <v>40299</v>
      </c>
    </row>
    <row r="395" spans="1:10" ht="14.25" customHeight="1" thickBot="1">
      <c r="A395" s="220">
        <v>371</v>
      </c>
      <c r="B395" s="414" t="s">
        <v>805</v>
      </c>
      <c r="C395" s="415"/>
      <c r="D395" s="214">
        <v>2</v>
      </c>
      <c r="E395" s="224">
        <v>2</v>
      </c>
      <c r="F395" s="43">
        <v>135.7</v>
      </c>
      <c r="G395" s="224">
        <v>7</v>
      </c>
      <c r="H395" s="222" t="s">
        <v>1583</v>
      </c>
      <c r="I395" s="159"/>
      <c r="J395" s="223">
        <v>40299</v>
      </c>
    </row>
    <row r="396" spans="1:10" ht="14.25" customHeight="1" thickBot="1">
      <c r="A396" s="165"/>
      <c r="B396" s="416" t="s">
        <v>1269</v>
      </c>
      <c r="C396" s="420"/>
      <c r="D396" s="230">
        <f>SUM(D371:D395)</f>
        <v>120</v>
      </c>
      <c r="E396" s="230">
        <f>SUM(E371:E395)</f>
        <v>121</v>
      </c>
      <c r="F396" s="230">
        <f>SUM(F371:F395)</f>
        <v>5650.27</v>
      </c>
      <c r="G396" s="230">
        <f>SUM(G371:G395)</f>
        <v>338</v>
      </c>
      <c r="H396" s="169"/>
      <c r="I396" s="169"/>
      <c r="J396" s="228"/>
    </row>
    <row r="397" spans="1:10" ht="13.5" customHeight="1">
      <c r="A397" s="190"/>
      <c r="B397" s="79" t="s">
        <v>808</v>
      </c>
      <c r="C397" s="79"/>
      <c r="D397" s="79"/>
      <c r="E397" s="79"/>
      <c r="F397" s="79"/>
      <c r="G397" s="79"/>
      <c r="H397" s="79"/>
      <c r="I397" s="79"/>
      <c r="J397" s="405"/>
    </row>
    <row r="398" spans="1:10" ht="23.25" customHeight="1">
      <c r="A398" s="122">
        <v>372</v>
      </c>
      <c r="B398" s="403" t="s">
        <v>1759</v>
      </c>
      <c r="C398" s="367"/>
      <c r="D398" s="16">
        <v>1</v>
      </c>
      <c r="E398" s="186">
        <v>1</v>
      </c>
      <c r="F398" s="203">
        <v>18</v>
      </c>
      <c r="G398" s="186">
        <v>2</v>
      </c>
      <c r="H398" s="64" t="s">
        <v>1584</v>
      </c>
      <c r="I398" s="33"/>
      <c r="J398" s="123">
        <v>40299</v>
      </c>
    </row>
    <row r="399" spans="1:10" ht="24.75" customHeight="1">
      <c r="A399" s="122">
        <v>373</v>
      </c>
      <c r="B399" s="403" t="s">
        <v>1758</v>
      </c>
      <c r="C399" s="367"/>
      <c r="D399" s="16">
        <v>8</v>
      </c>
      <c r="E399" s="186">
        <v>8</v>
      </c>
      <c r="F399" s="203">
        <v>376.4</v>
      </c>
      <c r="G399" s="186">
        <v>20</v>
      </c>
      <c r="H399" s="64" t="s">
        <v>1586</v>
      </c>
      <c r="I399" s="33"/>
      <c r="J399" s="123">
        <v>40299</v>
      </c>
    </row>
    <row r="400" spans="1:10" ht="24.75" customHeight="1">
      <c r="A400" s="122">
        <v>374</v>
      </c>
      <c r="B400" s="403" t="s">
        <v>814</v>
      </c>
      <c r="C400" s="367"/>
      <c r="D400" s="16">
        <v>2</v>
      </c>
      <c r="E400" s="186">
        <v>2</v>
      </c>
      <c r="F400" s="203">
        <v>130</v>
      </c>
      <c r="G400" s="186">
        <v>9</v>
      </c>
      <c r="H400" s="64" t="s">
        <v>1587</v>
      </c>
      <c r="I400" s="33"/>
      <c r="J400" s="123">
        <v>40299</v>
      </c>
    </row>
    <row r="401" spans="1:10" ht="24.75" customHeight="1">
      <c r="A401" s="122">
        <v>375</v>
      </c>
      <c r="B401" s="403" t="s">
        <v>816</v>
      </c>
      <c r="C401" s="367"/>
      <c r="D401" s="16">
        <v>8</v>
      </c>
      <c r="E401" s="186">
        <v>8</v>
      </c>
      <c r="F401" s="203">
        <v>368.2</v>
      </c>
      <c r="G401" s="186">
        <v>20</v>
      </c>
      <c r="H401" s="64" t="s">
        <v>1588</v>
      </c>
      <c r="I401" s="33"/>
      <c r="J401" s="123">
        <v>40299</v>
      </c>
    </row>
    <row r="402" spans="1:10" ht="24.75" customHeight="1">
      <c r="A402" s="122">
        <v>376</v>
      </c>
      <c r="B402" s="403" t="s">
        <v>818</v>
      </c>
      <c r="C402" s="367"/>
      <c r="D402" s="16">
        <v>2</v>
      </c>
      <c r="E402" s="186">
        <v>2</v>
      </c>
      <c r="F402" s="203">
        <v>175</v>
      </c>
      <c r="G402" s="186">
        <v>6</v>
      </c>
      <c r="H402" s="64" t="s">
        <v>1589</v>
      </c>
      <c r="I402" s="33"/>
      <c r="J402" s="123">
        <v>40299</v>
      </c>
    </row>
    <row r="403" spans="1:10" ht="22.5" customHeight="1">
      <c r="A403" s="122">
        <v>377</v>
      </c>
      <c r="B403" s="403" t="s">
        <v>820</v>
      </c>
      <c r="C403" s="367"/>
      <c r="D403" s="16">
        <v>2</v>
      </c>
      <c r="E403" s="186">
        <v>2</v>
      </c>
      <c r="F403" s="203">
        <v>130.3</v>
      </c>
      <c r="G403" s="186">
        <v>8</v>
      </c>
      <c r="H403" s="64" t="s">
        <v>1590</v>
      </c>
      <c r="I403" s="33"/>
      <c r="J403" s="123">
        <v>40299</v>
      </c>
    </row>
    <row r="404" spans="1:10" ht="24" customHeight="1">
      <c r="A404" s="122">
        <v>378</v>
      </c>
      <c r="B404" s="403" t="s">
        <v>822</v>
      </c>
      <c r="C404" s="209"/>
      <c r="D404" s="16">
        <v>6</v>
      </c>
      <c r="E404" s="186">
        <v>6</v>
      </c>
      <c r="F404" s="204">
        <v>489.6</v>
      </c>
      <c r="G404" s="186">
        <v>10</v>
      </c>
      <c r="H404" s="64" t="s">
        <v>1591</v>
      </c>
      <c r="I404" s="33"/>
      <c r="J404" s="123">
        <v>40299</v>
      </c>
    </row>
    <row r="405" spans="1:10" ht="24" customHeight="1">
      <c r="A405" s="122">
        <v>379</v>
      </c>
      <c r="B405" s="403" t="s">
        <v>824</v>
      </c>
      <c r="C405" s="209"/>
      <c r="D405" s="16">
        <v>8</v>
      </c>
      <c r="E405" s="186">
        <v>8</v>
      </c>
      <c r="F405" s="47">
        <v>376.4</v>
      </c>
      <c r="G405" s="186">
        <v>25</v>
      </c>
      <c r="H405" s="64" t="s">
        <v>1592</v>
      </c>
      <c r="I405" s="33"/>
      <c r="J405" s="123">
        <v>40299</v>
      </c>
    </row>
    <row r="406" spans="1:10" ht="23.25" customHeight="1">
      <c r="A406" s="122">
        <v>380</v>
      </c>
      <c r="B406" s="403" t="s">
        <v>825</v>
      </c>
      <c r="C406" s="209"/>
      <c r="D406" s="16">
        <v>8</v>
      </c>
      <c r="E406" s="186">
        <v>8</v>
      </c>
      <c r="F406" s="47">
        <v>370</v>
      </c>
      <c r="G406" s="186">
        <v>10</v>
      </c>
      <c r="H406" s="64" t="s">
        <v>1593</v>
      </c>
      <c r="I406" s="33"/>
      <c r="J406" s="123">
        <v>40299</v>
      </c>
    </row>
    <row r="407" spans="1:10" ht="24" customHeight="1">
      <c r="A407" s="122">
        <v>381</v>
      </c>
      <c r="B407" s="403" t="s">
        <v>827</v>
      </c>
      <c r="C407" s="209"/>
      <c r="D407" s="16">
        <v>8</v>
      </c>
      <c r="E407" s="186">
        <v>8</v>
      </c>
      <c r="F407" s="47">
        <v>373</v>
      </c>
      <c r="G407" s="186">
        <v>23</v>
      </c>
      <c r="H407" s="64" t="s">
        <v>1594</v>
      </c>
      <c r="I407" s="33"/>
      <c r="J407" s="123">
        <v>40299</v>
      </c>
    </row>
    <row r="408" spans="1:10" ht="23.25" customHeight="1">
      <c r="A408" s="122">
        <v>382</v>
      </c>
      <c r="B408" s="403" t="s">
        <v>829</v>
      </c>
      <c r="C408" s="209"/>
      <c r="D408" s="16">
        <v>2</v>
      </c>
      <c r="E408" s="186">
        <v>2</v>
      </c>
      <c r="F408" s="47">
        <v>130</v>
      </c>
      <c r="G408" s="186">
        <v>6</v>
      </c>
      <c r="H408" s="64" t="s">
        <v>1595</v>
      </c>
      <c r="I408" s="33"/>
      <c r="J408" s="123">
        <v>40299</v>
      </c>
    </row>
    <row r="409" spans="1:10" ht="22.5" customHeight="1">
      <c r="A409" s="122">
        <v>383</v>
      </c>
      <c r="B409" s="403" t="s">
        <v>830</v>
      </c>
      <c r="C409" s="209"/>
      <c r="D409" s="16">
        <v>1</v>
      </c>
      <c r="E409" s="186">
        <v>1</v>
      </c>
      <c r="F409" s="47">
        <v>31.3</v>
      </c>
      <c r="G409" s="186">
        <v>1</v>
      </c>
      <c r="H409" s="64" t="s">
        <v>1625</v>
      </c>
      <c r="I409" s="33"/>
      <c r="J409" s="123">
        <v>40299</v>
      </c>
    </row>
    <row r="410" spans="1:10" ht="22.5" customHeight="1">
      <c r="A410" s="122">
        <v>384</v>
      </c>
      <c r="B410" s="403" t="s">
        <v>832</v>
      </c>
      <c r="C410" s="209"/>
      <c r="D410" s="16">
        <v>6</v>
      </c>
      <c r="E410" s="186">
        <v>6</v>
      </c>
      <c r="F410" s="47">
        <v>207.8</v>
      </c>
      <c r="G410" s="186">
        <v>4</v>
      </c>
      <c r="H410" s="64" t="s">
        <v>1626</v>
      </c>
      <c r="I410" s="33"/>
      <c r="J410" s="123">
        <v>40299</v>
      </c>
    </row>
    <row r="411" spans="1:10" ht="22.5" customHeight="1">
      <c r="A411" s="122">
        <v>385</v>
      </c>
      <c r="B411" s="403" t="s">
        <v>834</v>
      </c>
      <c r="C411" s="209"/>
      <c r="D411" s="16">
        <v>3</v>
      </c>
      <c r="E411" s="186">
        <v>3</v>
      </c>
      <c r="F411" s="47">
        <v>87.6</v>
      </c>
      <c r="G411" s="186">
        <v>1</v>
      </c>
      <c r="H411" s="64" t="s">
        <v>1627</v>
      </c>
      <c r="I411" s="33"/>
      <c r="J411" s="123">
        <v>40299</v>
      </c>
    </row>
    <row r="412" spans="1:10" ht="22.5" customHeight="1">
      <c r="A412" s="122">
        <v>386</v>
      </c>
      <c r="B412" s="403" t="s">
        <v>836</v>
      </c>
      <c r="C412" s="209"/>
      <c r="D412" s="16">
        <v>2</v>
      </c>
      <c r="E412" s="186">
        <v>2</v>
      </c>
      <c r="F412" s="47">
        <v>123.5</v>
      </c>
      <c r="G412" s="186">
        <v>6</v>
      </c>
      <c r="H412" s="64" t="s">
        <v>1628</v>
      </c>
      <c r="I412" s="33"/>
      <c r="J412" s="123">
        <v>40299</v>
      </c>
    </row>
    <row r="413" spans="1:10" ht="22.5" customHeight="1">
      <c r="A413" s="122">
        <v>387</v>
      </c>
      <c r="B413" s="403" t="s">
        <v>838</v>
      </c>
      <c r="C413" s="209"/>
      <c r="D413" s="16">
        <v>2</v>
      </c>
      <c r="E413" s="186">
        <v>2</v>
      </c>
      <c r="F413" s="47">
        <v>179.1</v>
      </c>
      <c r="G413" s="186">
        <v>5</v>
      </c>
      <c r="H413" s="64" t="s">
        <v>1603</v>
      </c>
      <c r="I413" s="33"/>
      <c r="J413" s="123">
        <v>40299</v>
      </c>
    </row>
    <row r="414" spans="1:10" ht="12.75" customHeight="1">
      <c r="A414" s="122">
        <v>388</v>
      </c>
      <c r="B414" s="403" t="s">
        <v>840</v>
      </c>
      <c r="C414" s="209"/>
      <c r="D414" s="16">
        <v>3</v>
      </c>
      <c r="E414" s="186">
        <v>3</v>
      </c>
      <c r="F414" s="47">
        <v>115</v>
      </c>
      <c r="G414" s="186">
        <v>5</v>
      </c>
      <c r="H414" s="64" t="s">
        <v>1604</v>
      </c>
      <c r="I414" s="33"/>
      <c r="J414" s="123">
        <v>40299</v>
      </c>
    </row>
    <row r="415" spans="1:10" ht="14.25" customHeight="1">
      <c r="A415" s="122">
        <v>389</v>
      </c>
      <c r="B415" s="403" t="s">
        <v>842</v>
      </c>
      <c r="C415" s="209"/>
      <c r="D415" s="16">
        <v>8</v>
      </c>
      <c r="E415" s="186">
        <v>8</v>
      </c>
      <c r="F415" s="47">
        <v>404.2</v>
      </c>
      <c r="G415" s="186">
        <v>31</v>
      </c>
      <c r="H415" s="64" t="s">
        <v>1605</v>
      </c>
      <c r="I415" s="33"/>
      <c r="J415" s="123">
        <v>40299</v>
      </c>
    </row>
    <row r="416" spans="1:10" ht="13.5" customHeight="1">
      <c r="A416" s="122">
        <v>390</v>
      </c>
      <c r="B416" s="403" t="s">
        <v>844</v>
      </c>
      <c r="C416" s="209"/>
      <c r="D416" s="16">
        <v>4</v>
      </c>
      <c r="E416" s="186">
        <v>4</v>
      </c>
      <c r="F416" s="47">
        <v>94.9</v>
      </c>
      <c r="G416" s="186">
        <v>15</v>
      </c>
      <c r="H416" s="64" t="s">
        <v>1606</v>
      </c>
      <c r="I416" s="33"/>
      <c r="J416" s="123">
        <v>40299</v>
      </c>
    </row>
    <row r="417" spans="1:10" ht="13.5" customHeight="1">
      <c r="A417" s="122">
        <v>391</v>
      </c>
      <c r="B417" s="403" t="s">
        <v>846</v>
      </c>
      <c r="C417" s="209"/>
      <c r="D417" s="16">
        <v>8</v>
      </c>
      <c r="E417" s="186">
        <v>9</v>
      </c>
      <c r="F417" s="47">
        <v>378.1</v>
      </c>
      <c r="G417" s="186">
        <v>14</v>
      </c>
      <c r="H417" s="64" t="s">
        <v>1607</v>
      </c>
      <c r="I417" s="33"/>
      <c r="J417" s="123">
        <v>40299</v>
      </c>
    </row>
    <row r="418" spans="1:10" ht="14.25" customHeight="1">
      <c r="A418" s="122">
        <v>392</v>
      </c>
      <c r="B418" s="403" t="s">
        <v>848</v>
      </c>
      <c r="C418" s="209"/>
      <c r="D418" s="16">
        <v>2</v>
      </c>
      <c r="E418" s="186">
        <v>2</v>
      </c>
      <c r="F418" s="47">
        <v>66</v>
      </c>
      <c r="G418" s="186">
        <v>13</v>
      </c>
      <c r="H418" s="64" t="s">
        <v>1608</v>
      </c>
      <c r="I418" s="33"/>
      <c r="J418" s="123">
        <v>40299</v>
      </c>
    </row>
    <row r="419" spans="1:10" ht="12.75" customHeight="1">
      <c r="A419" s="122">
        <v>393</v>
      </c>
      <c r="B419" s="403" t="s">
        <v>849</v>
      </c>
      <c r="C419" s="209"/>
      <c r="D419" s="16">
        <v>4</v>
      </c>
      <c r="E419" s="186">
        <v>4</v>
      </c>
      <c r="F419" s="47">
        <v>93.4</v>
      </c>
      <c r="G419" s="186">
        <v>12</v>
      </c>
      <c r="H419" s="64" t="s">
        <v>1609</v>
      </c>
      <c r="I419" s="33"/>
      <c r="J419" s="123">
        <v>40299</v>
      </c>
    </row>
    <row r="420" spans="1:10" ht="14.25" customHeight="1">
      <c r="A420" s="122">
        <v>394</v>
      </c>
      <c r="B420" s="403" t="s">
        <v>851</v>
      </c>
      <c r="C420" s="209"/>
      <c r="D420" s="16">
        <v>8</v>
      </c>
      <c r="E420" s="186">
        <v>8</v>
      </c>
      <c r="F420" s="47">
        <v>402.4</v>
      </c>
      <c r="G420" s="186">
        <v>27</v>
      </c>
      <c r="H420" s="64" t="s">
        <v>1610</v>
      </c>
      <c r="I420" s="33"/>
      <c r="J420" s="123">
        <v>40299</v>
      </c>
    </row>
    <row r="421" spans="1:10" ht="12.75" customHeight="1">
      <c r="A421" s="122">
        <v>395</v>
      </c>
      <c r="B421" s="403" t="s">
        <v>853</v>
      </c>
      <c r="C421" s="209"/>
      <c r="D421" s="16">
        <v>60</v>
      </c>
      <c r="E421" s="186">
        <v>60</v>
      </c>
      <c r="F421" s="47">
        <v>2826.3</v>
      </c>
      <c r="G421" s="186">
        <v>103</v>
      </c>
      <c r="H421" s="33" t="s">
        <v>1596</v>
      </c>
      <c r="I421" s="33"/>
      <c r="J421" s="123">
        <v>40299</v>
      </c>
    </row>
    <row r="422" spans="1:10" ht="14.25" customHeight="1">
      <c r="A422" s="122">
        <v>396</v>
      </c>
      <c r="B422" s="403" t="s">
        <v>857</v>
      </c>
      <c r="C422" s="209"/>
      <c r="D422" s="16">
        <v>8</v>
      </c>
      <c r="E422" s="186">
        <v>9</v>
      </c>
      <c r="F422" s="47">
        <v>396.01</v>
      </c>
      <c r="G422" s="186">
        <v>23</v>
      </c>
      <c r="H422" s="64" t="s">
        <v>1611</v>
      </c>
      <c r="I422" s="33"/>
      <c r="J422" s="123">
        <v>40299</v>
      </c>
    </row>
    <row r="423" spans="1:10" ht="14.25" customHeight="1">
      <c r="A423" s="122">
        <v>397</v>
      </c>
      <c r="B423" s="403" t="s">
        <v>859</v>
      </c>
      <c r="C423" s="209"/>
      <c r="D423" s="16">
        <v>3</v>
      </c>
      <c r="E423" s="186">
        <v>3</v>
      </c>
      <c r="F423" s="47">
        <v>86</v>
      </c>
      <c r="G423" s="186">
        <v>10</v>
      </c>
      <c r="H423" s="64" t="s">
        <v>1612</v>
      </c>
      <c r="I423" s="33"/>
      <c r="J423" s="123">
        <v>40299</v>
      </c>
    </row>
    <row r="424" spans="1:10" ht="12" customHeight="1">
      <c r="A424" s="122">
        <v>398</v>
      </c>
      <c r="B424" s="403" t="s">
        <v>860</v>
      </c>
      <c r="C424" s="209"/>
      <c r="D424" s="16">
        <v>3</v>
      </c>
      <c r="E424" s="186">
        <v>3</v>
      </c>
      <c r="F424" s="47">
        <v>72</v>
      </c>
      <c r="G424" s="186">
        <v>14</v>
      </c>
      <c r="H424" s="64" t="s">
        <v>1613</v>
      </c>
      <c r="I424" s="33"/>
      <c r="J424" s="123">
        <v>40299</v>
      </c>
    </row>
    <row r="425" spans="1:10" ht="14.25" customHeight="1">
      <c r="A425" s="122">
        <v>399</v>
      </c>
      <c r="B425" s="403" t="s">
        <v>861</v>
      </c>
      <c r="C425" s="209"/>
      <c r="D425" s="16">
        <v>80</v>
      </c>
      <c r="E425" s="186">
        <v>80</v>
      </c>
      <c r="F425" s="47">
        <v>4384.1</v>
      </c>
      <c r="G425" s="186">
        <v>215</v>
      </c>
      <c r="H425" s="33" t="s">
        <v>1597</v>
      </c>
      <c r="I425" s="33"/>
      <c r="J425" s="123">
        <v>40299</v>
      </c>
    </row>
    <row r="426" spans="1:10" ht="15" customHeight="1">
      <c r="A426" s="122">
        <v>400</v>
      </c>
      <c r="B426" s="403" t="s">
        <v>865</v>
      </c>
      <c r="C426" s="209"/>
      <c r="D426" s="16">
        <v>100</v>
      </c>
      <c r="E426" s="186">
        <v>101</v>
      </c>
      <c r="F426" s="47">
        <v>5451</v>
      </c>
      <c r="G426" s="186">
        <v>249</v>
      </c>
      <c r="H426" s="64" t="s">
        <v>1598</v>
      </c>
      <c r="I426" s="33"/>
      <c r="J426" s="123">
        <v>40299</v>
      </c>
    </row>
    <row r="427" spans="1:10" ht="12.75" customHeight="1">
      <c r="A427" s="122">
        <v>401</v>
      </c>
      <c r="B427" s="403" t="s">
        <v>869</v>
      </c>
      <c r="C427" s="209"/>
      <c r="D427" s="16">
        <v>2</v>
      </c>
      <c r="E427" s="186">
        <v>2</v>
      </c>
      <c r="F427" s="47">
        <v>186.7</v>
      </c>
      <c r="G427" s="186">
        <v>13</v>
      </c>
      <c r="H427" s="64" t="s">
        <v>1599</v>
      </c>
      <c r="I427" s="33"/>
      <c r="J427" s="123">
        <v>40299</v>
      </c>
    </row>
    <row r="428" spans="1:10" ht="15" customHeight="1">
      <c r="A428" s="122">
        <v>402</v>
      </c>
      <c r="B428" s="403" t="s">
        <v>1775</v>
      </c>
      <c r="C428" s="209"/>
      <c r="D428" s="68">
        <v>78</v>
      </c>
      <c r="E428" s="187">
        <v>78</v>
      </c>
      <c r="F428" s="47">
        <v>3013.8</v>
      </c>
      <c r="G428" s="189"/>
      <c r="H428" s="64" t="s">
        <v>7</v>
      </c>
      <c r="I428" s="33"/>
      <c r="J428" s="123">
        <v>42005</v>
      </c>
    </row>
    <row r="429" spans="1:10" ht="14.25" customHeight="1">
      <c r="A429" s="122">
        <v>403</v>
      </c>
      <c r="B429" s="403" t="s">
        <v>871</v>
      </c>
      <c r="C429" s="209"/>
      <c r="D429" s="16">
        <v>2</v>
      </c>
      <c r="E429" s="186">
        <v>2</v>
      </c>
      <c r="F429" s="47">
        <v>176.7</v>
      </c>
      <c r="G429" s="186">
        <v>4</v>
      </c>
      <c r="H429" s="64" t="s">
        <v>1600</v>
      </c>
      <c r="I429" s="33"/>
      <c r="J429" s="123">
        <v>40299</v>
      </c>
    </row>
    <row r="430" spans="1:10" ht="14.25" customHeight="1">
      <c r="A430" s="122">
        <v>404</v>
      </c>
      <c r="B430" s="403" t="s">
        <v>873</v>
      </c>
      <c r="C430" s="209"/>
      <c r="D430" s="16">
        <v>16</v>
      </c>
      <c r="E430" s="186">
        <v>16</v>
      </c>
      <c r="F430" s="46">
        <v>783</v>
      </c>
      <c r="G430" s="186">
        <v>35</v>
      </c>
      <c r="H430" s="64" t="s">
        <v>1601</v>
      </c>
      <c r="I430" s="33"/>
      <c r="J430" s="123">
        <v>40299</v>
      </c>
    </row>
    <row r="431" spans="1:10" ht="13.5" customHeight="1">
      <c r="A431" s="122">
        <v>405</v>
      </c>
      <c r="B431" s="403" t="s">
        <v>875</v>
      </c>
      <c r="C431" s="209"/>
      <c r="D431" s="16">
        <v>2</v>
      </c>
      <c r="E431" s="186">
        <v>2</v>
      </c>
      <c r="F431" s="47">
        <v>178.7</v>
      </c>
      <c r="G431" s="186">
        <v>4</v>
      </c>
      <c r="H431" s="64" t="s">
        <v>1602</v>
      </c>
      <c r="I431" s="33"/>
      <c r="J431" s="123">
        <v>40299</v>
      </c>
    </row>
    <row r="432" spans="1:10" ht="15" customHeight="1">
      <c r="A432" s="122">
        <v>406</v>
      </c>
      <c r="B432" s="403" t="s">
        <v>877</v>
      </c>
      <c r="C432" s="209"/>
      <c r="D432" s="16">
        <v>80</v>
      </c>
      <c r="E432" s="186">
        <v>80</v>
      </c>
      <c r="F432" s="47">
        <v>4304.4</v>
      </c>
      <c r="G432" s="186">
        <v>191</v>
      </c>
      <c r="H432" s="64" t="s">
        <v>1614</v>
      </c>
      <c r="I432" s="33"/>
      <c r="J432" s="123">
        <v>40299</v>
      </c>
    </row>
    <row r="433" spans="1:10" ht="22.5" customHeight="1">
      <c r="A433" s="122">
        <v>407</v>
      </c>
      <c r="B433" s="403" t="s">
        <v>881</v>
      </c>
      <c r="C433" s="209"/>
      <c r="D433" s="16">
        <v>1</v>
      </c>
      <c r="E433" s="186">
        <v>4</v>
      </c>
      <c r="F433" s="47">
        <v>71.1</v>
      </c>
      <c r="G433" s="186">
        <v>7</v>
      </c>
      <c r="H433" s="64" t="s">
        <v>1615</v>
      </c>
      <c r="I433" s="33"/>
      <c r="J433" s="123">
        <v>40299</v>
      </c>
    </row>
    <row r="434" spans="1:10" ht="22.5" customHeight="1">
      <c r="A434" s="122">
        <v>408</v>
      </c>
      <c r="B434" s="403" t="s">
        <v>883</v>
      </c>
      <c r="C434" s="209"/>
      <c r="D434" s="16">
        <v>2</v>
      </c>
      <c r="E434" s="186">
        <v>2</v>
      </c>
      <c r="F434" s="47">
        <v>69.3</v>
      </c>
      <c r="G434" s="186">
        <v>2</v>
      </c>
      <c r="H434" s="64" t="s">
        <v>1616</v>
      </c>
      <c r="I434" s="33"/>
      <c r="J434" s="123">
        <v>40299</v>
      </c>
    </row>
    <row r="435" spans="1:10" ht="22.5" customHeight="1">
      <c r="A435" s="122">
        <v>409</v>
      </c>
      <c r="B435" s="403" t="s">
        <v>885</v>
      </c>
      <c r="C435" s="209"/>
      <c r="D435" s="16">
        <v>2</v>
      </c>
      <c r="E435" s="186">
        <v>2</v>
      </c>
      <c r="F435" s="47">
        <v>77.3</v>
      </c>
      <c r="G435" s="186">
        <v>4</v>
      </c>
      <c r="H435" s="64" t="s">
        <v>1617</v>
      </c>
      <c r="I435" s="33"/>
      <c r="J435" s="123">
        <v>40299</v>
      </c>
    </row>
    <row r="436" spans="1:10" ht="22.5" customHeight="1">
      <c r="A436" s="122">
        <v>410</v>
      </c>
      <c r="B436" s="403" t="s">
        <v>887</v>
      </c>
      <c r="C436" s="209"/>
      <c r="D436" s="16">
        <v>2</v>
      </c>
      <c r="E436" s="186">
        <v>2</v>
      </c>
      <c r="F436" s="47">
        <v>56.5</v>
      </c>
      <c r="G436" s="186">
        <v>7</v>
      </c>
      <c r="H436" s="64" t="s">
        <v>1618</v>
      </c>
      <c r="I436" s="33"/>
      <c r="J436" s="123">
        <v>40299</v>
      </c>
    </row>
    <row r="437" spans="1:10" ht="22.5" customHeight="1">
      <c r="A437" s="122">
        <v>411</v>
      </c>
      <c r="B437" s="403" t="s">
        <v>889</v>
      </c>
      <c r="C437" s="209"/>
      <c r="D437" s="16">
        <v>2</v>
      </c>
      <c r="E437" s="186">
        <v>2</v>
      </c>
      <c r="F437" s="47">
        <v>62.7</v>
      </c>
      <c r="G437" s="186">
        <v>3</v>
      </c>
      <c r="H437" s="64" t="s">
        <v>1619</v>
      </c>
      <c r="I437" s="33"/>
      <c r="J437" s="123">
        <v>40299</v>
      </c>
    </row>
    <row r="438" spans="1:10" ht="22.5" customHeight="1">
      <c r="A438" s="122">
        <v>412</v>
      </c>
      <c r="B438" s="403" t="s">
        <v>891</v>
      </c>
      <c r="C438" s="209"/>
      <c r="D438" s="16">
        <v>2</v>
      </c>
      <c r="E438" s="186">
        <v>2</v>
      </c>
      <c r="F438" s="47">
        <v>56</v>
      </c>
      <c r="G438" s="186">
        <v>6</v>
      </c>
      <c r="H438" s="64" t="s">
        <v>1620</v>
      </c>
      <c r="I438" s="33"/>
      <c r="J438" s="123">
        <v>40299</v>
      </c>
    </row>
    <row r="439" spans="1:10" ht="26.25" customHeight="1">
      <c r="A439" s="122">
        <v>413</v>
      </c>
      <c r="B439" s="403" t="s">
        <v>892</v>
      </c>
      <c r="C439" s="209"/>
      <c r="D439" s="16">
        <v>24</v>
      </c>
      <c r="E439" s="186">
        <v>24</v>
      </c>
      <c r="F439" s="47">
        <v>980.7</v>
      </c>
      <c r="G439" s="186">
        <v>57</v>
      </c>
      <c r="H439" s="33"/>
      <c r="I439" s="33" t="s">
        <v>1621</v>
      </c>
      <c r="J439" s="123">
        <v>40299</v>
      </c>
    </row>
    <row r="440" spans="1:10" ht="25.5" customHeight="1">
      <c r="A440" s="122">
        <v>414</v>
      </c>
      <c r="B440" s="403" t="s">
        <v>895</v>
      </c>
      <c r="C440" s="209"/>
      <c r="D440" s="16">
        <v>60</v>
      </c>
      <c r="E440" s="186">
        <v>61</v>
      </c>
      <c r="F440" s="47">
        <v>3231.9</v>
      </c>
      <c r="G440" s="186">
        <v>152</v>
      </c>
      <c r="H440" s="33"/>
      <c r="I440" s="33" t="s">
        <v>1621</v>
      </c>
      <c r="J440" s="123">
        <v>40299</v>
      </c>
    </row>
    <row r="441" spans="1:10" ht="24.75" customHeight="1">
      <c r="A441" s="122">
        <v>415</v>
      </c>
      <c r="B441" s="403" t="s">
        <v>899</v>
      </c>
      <c r="C441" s="209"/>
      <c r="D441" s="16">
        <v>40</v>
      </c>
      <c r="E441" s="186">
        <v>40</v>
      </c>
      <c r="F441" s="47">
        <v>2177.4</v>
      </c>
      <c r="G441" s="186">
        <v>75</v>
      </c>
      <c r="H441" s="33"/>
      <c r="I441" s="33" t="s">
        <v>1621</v>
      </c>
      <c r="J441" s="123">
        <v>40299</v>
      </c>
    </row>
    <row r="442" spans="1:10" ht="26.25" customHeight="1">
      <c r="A442" s="122">
        <v>416</v>
      </c>
      <c r="B442" s="403" t="s">
        <v>901</v>
      </c>
      <c r="C442" s="209"/>
      <c r="D442" s="16">
        <v>27</v>
      </c>
      <c r="E442" s="186">
        <v>27</v>
      </c>
      <c r="F442" s="47">
        <v>2211.6</v>
      </c>
      <c r="G442" s="186">
        <v>57</v>
      </c>
      <c r="H442" s="33"/>
      <c r="I442" s="33" t="s">
        <v>1621</v>
      </c>
      <c r="J442" s="123">
        <v>40299</v>
      </c>
    </row>
    <row r="443" spans="1:10" ht="23.25" customHeight="1">
      <c r="A443" s="122">
        <v>417</v>
      </c>
      <c r="B443" s="403" t="s">
        <v>903</v>
      </c>
      <c r="C443" s="209"/>
      <c r="D443" s="16">
        <v>24</v>
      </c>
      <c r="E443" s="186">
        <v>24</v>
      </c>
      <c r="F443" s="47">
        <v>961.1</v>
      </c>
      <c r="G443" s="186">
        <v>34</v>
      </c>
      <c r="H443" s="64" t="s">
        <v>1622</v>
      </c>
      <c r="I443" s="33"/>
      <c r="J443" s="123">
        <v>40299</v>
      </c>
    </row>
    <row r="444" spans="1:10" ht="27" customHeight="1">
      <c r="A444" s="122">
        <v>418</v>
      </c>
      <c r="B444" s="403" t="s">
        <v>905</v>
      </c>
      <c r="C444" s="209"/>
      <c r="D444" s="16">
        <v>24</v>
      </c>
      <c r="E444" s="186">
        <v>24</v>
      </c>
      <c r="F444" s="47">
        <v>960.5</v>
      </c>
      <c r="G444" s="186">
        <v>62</v>
      </c>
      <c r="H444" s="33"/>
      <c r="I444" s="33" t="s">
        <v>1621</v>
      </c>
      <c r="J444" s="123">
        <v>40299</v>
      </c>
    </row>
    <row r="445" spans="1:10" ht="26.25" customHeight="1">
      <c r="A445" s="122">
        <v>419</v>
      </c>
      <c r="B445" s="403" t="s">
        <v>907</v>
      </c>
      <c r="C445" s="209"/>
      <c r="D445" s="16">
        <v>24</v>
      </c>
      <c r="E445" s="186">
        <v>24</v>
      </c>
      <c r="F445" s="47">
        <v>1107.1</v>
      </c>
      <c r="G445" s="186">
        <v>49</v>
      </c>
      <c r="H445" s="33"/>
      <c r="I445" s="33" t="s">
        <v>1621</v>
      </c>
      <c r="J445" s="123">
        <v>40299</v>
      </c>
    </row>
    <row r="446" spans="1:10" ht="27" customHeight="1">
      <c r="A446" s="122">
        <v>420</v>
      </c>
      <c r="B446" s="403" t="s">
        <v>909</v>
      </c>
      <c r="C446" s="209"/>
      <c r="D446" s="16">
        <v>24</v>
      </c>
      <c r="E446" s="186">
        <v>24</v>
      </c>
      <c r="F446" s="47">
        <v>1129.1</v>
      </c>
      <c r="G446" s="186">
        <v>42</v>
      </c>
      <c r="H446" s="33"/>
      <c r="I446" s="33" t="s">
        <v>1621</v>
      </c>
      <c r="J446" s="123">
        <v>40299</v>
      </c>
    </row>
    <row r="447" spans="1:10" ht="26.25" customHeight="1">
      <c r="A447" s="122">
        <v>421</v>
      </c>
      <c r="B447" s="403" t="s">
        <v>911</v>
      </c>
      <c r="C447" s="209"/>
      <c r="D447" s="16">
        <v>24</v>
      </c>
      <c r="E447" s="186">
        <v>25</v>
      </c>
      <c r="F447" s="47">
        <v>1131.6</v>
      </c>
      <c r="G447" s="186">
        <v>48</v>
      </c>
      <c r="H447" s="33"/>
      <c r="I447" s="33" t="s">
        <v>1621</v>
      </c>
      <c r="J447" s="123">
        <v>40299</v>
      </c>
    </row>
    <row r="448" spans="1:10" ht="24.75" customHeight="1">
      <c r="A448" s="122">
        <v>422</v>
      </c>
      <c r="B448" s="403" t="s">
        <v>913</v>
      </c>
      <c r="C448" s="209"/>
      <c r="D448" s="16">
        <v>24</v>
      </c>
      <c r="E448" s="186">
        <v>24</v>
      </c>
      <c r="F448" s="47">
        <v>983.4</v>
      </c>
      <c r="G448" s="186">
        <v>38</v>
      </c>
      <c r="H448" s="33"/>
      <c r="I448" s="33" t="s">
        <v>1621</v>
      </c>
      <c r="J448" s="123">
        <v>40299</v>
      </c>
    </row>
    <row r="449" spans="1:10" ht="26.25" customHeight="1">
      <c r="A449" s="122">
        <v>423</v>
      </c>
      <c r="B449" s="403" t="s">
        <v>915</v>
      </c>
      <c r="C449" s="209"/>
      <c r="D449" s="16">
        <v>24</v>
      </c>
      <c r="E449" s="186">
        <v>24</v>
      </c>
      <c r="F449" s="47">
        <v>970.6</v>
      </c>
      <c r="G449" s="186">
        <v>47</v>
      </c>
      <c r="H449" s="33"/>
      <c r="I449" s="33" t="s">
        <v>1621</v>
      </c>
      <c r="J449" s="123">
        <v>40299</v>
      </c>
    </row>
    <row r="450" spans="1:10" ht="24.75" customHeight="1">
      <c r="A450" s="122">
        <v>424</v>
      </c>
      <c r="B450" s="403" t="s">
        <v>917</v>
      </c>
      <c r="C450" s="209"/>
      <c r="D450" s="16">
        <v>24</v>
      </c>
      <c r="E450" s="186">
        <v>24</v>
      </c>
      <c r="F450" s="47">
        <v>970.1</v>
      </c>
      <c r="G450" s="186">
        <v>41</v>
      </c>
      <c r="H450" s="33"/>
      <c r="I450" s="33" t="s">
        <v>1621</v>
      </c>
      <c r="J450" s="123">
        <v>40299</v>
      </c>
    </row>
    <row r="451" spans="1:10" ht="26.25" customHeight="1">
      <c r="A451" s="122">
        <v>425</v>
      </c>
      <c r="B451" s="403" t="s">
        <v>918</v>
      </c>
      <c r="C451" s="209"/>
      <c r="D451" s="16">
        <v>24</v>
      </c>
      <c r="E451" s="186">
        <v>24</v>
      </c>
      <c r="F451" s="47">
        <v>956.9</v>
      </c>
      <c r="G451" s="186">
        <v>47</v>
      </c>
      <c r="H451" s="33"/>
      <c r="I451" s="33" t="s">
        <v>1621</v>
      </c>
      <c r="J451" s="123">
        <v>40299</v>
      </c>
    </row>
    <row r="452" spans="1:10" ht="22.5" customHeight="1">
      <c r="A452" s="122">
        <v>426</v>
      </c>
      <c r="B452" s="403" t="s">
        <v>920</v>
      </c>
      <c r="C452" s="209"/>
      <c r="D452" s="16">
        <v>24</v>
      </c>
      <c r="E452" s="186">
        <v>24</v>
      </c>
      <c r="F452" s="47">
        <v>977.1</v>
      </c>
      <c r="G452" s="186">
        <v>44</v>
      </c>
      <c r="H452" s="64" t="s">
        <v>1623</v>
      </c>
      <c r="I452" s="33"/>
      <c r="J452" s="123">
        <v>40299</v>
      </c>
    </row>
    <row r="453" spans="1:10" ht="12" customHeight="1">
      <c r="A453" s="122">
        <v>427</v>
      </c>
      <c r="B453" s="403" t="s">
        <v>922</v>
      </c>
      <c r="C453" s="209"/>
      <c r="D453" s="16">
        <v>4</v>
      </c>
      <c r="E453" s="186">
        <v>4</v>
      </c>
      <c r="F453" s="47">
        <v>223.5</v>
      </c>
      <c r="G453" s="186">
        <v>9</v>
      </c>
      <c r="H453" s="64" t="s">
        <v>1624</v>
      </c>
      <c r="I453" s="33"/>
      <c r="J453" s="123">
        <v>40299</v>
      </c>
    </row>
    <row r="454" spans="1:10" ht="24.75" customHeight="1">
      <c r="A454" s="122">
        <v>428</v>
      </c>
      <c r="B454" s="403" t="s">
        <v>924</v>
      </c>
      <c r="C454" s="209"/>
      <c r="D454" s="16">
        <v>36</v>
      </c>
      <c r="E454" s="186">
        <v>36</v>
      </c>
      <c r="F454" s="47">
        <v>1719.5</v>
      </c>
      <c r="G454" s="186">
        <v>71</v>
      </c>
      <c r="H454" s="64" t="s">
        <v>1629</v>
      </c>
      <c r="I454" s="33"/>
      <c r="J454" s="123">
        <v>40299</v>
      </c>
    </row>
    <row r="455" spans="1:10" ht="23.25" customHeight="1">
      <c r="A455" s="122">
        <v>429</v>
      </c>
      <c r="B455" s="403" t="s">
        <v>926</v>
      </c>
      <c r="C455" s="209"/>
      <c r="D455" s="16">
        <v>27</v>
      </c>
      <c r="E455" s="186">
        <v>27</v>
      </c>
      <c r="F455" s="47">
        <v>1437.6</v>
      </c>
      <c r="G455" s="186">
        <v>69</v>
      </c>
      <c r="H455" s="64" t="s">
        <v>1630</v>
      </c>
      <c r="I455" s="33"/>
      <c r="J455" s="123">
        <v>40299</v>
      </c>
    </row>
    <row r="456" spans="1:10" ht="23.25" customHeight="1">
      <c r="A456" s="122">
        <v>430</v>
      </c>
      <c r="B456" s="403" t="s">
        <v>931</v>
      </c>
      <c r="C456" s="367"/>
      <c r="D456" s="16">
        <v>3</v>
      </c>
      <c r="E456" s="186">
        <v>3</v>
      </c>
      <c r="F456" s="203">
        <v>148.6</v>
      </c>
      <c r="G456" s="186">
        <v>7</v>
      </c>
      <c r="H456" s="64" t="s">
        <v>1632</v>
      </c>
      <c r="I456" s="33"/>
      <c r="J456" s="123">
        <v>40299</v>
      </c>
    </row>
    <row r="457" spans="1:10" ht="21.75" customHeight="1">
      <c r="A457" s="122">
        <v>431</v>
      </c>
      <c r="B457" s="403" t="s">
        <v>933</v>
      </c>
      <c r="C457" s="367"/>
      <c r="D457" s="16">
        <v>1</v>
      </c>
      <c r="E457" s="186">
        <v>1</v>
      </c>
      <c r="F457" s="203">
        <v>44.1</v>
      </c>
      <c r="G457" s="186">
        <v>2</v>
      </c>
      <c r="H457" s="64" t="s">
        <v>1633</v>
      </c>
      <c r="I457" s="33"/>
      <c r="J457" s="123">
        <v>40299</v>
      </c>
    </row>
    <row r="458" spans="1:10" ht="22.5" customHeight="1">
      <c r="A458" s="122">
        <v>432</v>
      </c>
      <c r="B458" s="403" t="s">
        <v>935</v>
      </c>
      <c r="C458" s="367"/>
      <c r="D458" s="16">
        <v>1</v>
      </c>
      <c r="E458" s="186">
        <v>1</v>
      </c>
      <c r="F458" s="203">
        <v>65.7</v>
      </c>
      <c r="G458" s="186">
        <v>6</v>
      </c>
      <c r="H458" s="64" t="s">
        <v>1634</v>
      </c>
      <c r="I458" s="33"/>
      <c r="J458" s="123">
        <v>40299</v>
      </c>
    </row>
    <row r="459" spans="1:10" ht="15" customHeight="1">
      <c r="A459" s="122"/>
      <c r="B459" s="404" t="s">
        <v>1269</v>
      </c>
      <c r="C459" s="367"/>
      <c r="D459" s="15">
        <f>SUM(D398:D458)</f>
        <v>1014</v>
      </c>
      <c r="E459" s="15">
        <f>SUM(E398:E458)</f>
        <v>1022</v>
      </c>
      <c r="F459" s="202">
        <f>SUM(F398:F458)</f>
        <v>49759.90999999999</v>
      </c>
      <c r="G459" s="202">
        <f>SUM(G398:G458)</f>
        <v>2120</v>
      </c>
      <c r="H459" s="33"/>
      <c r="I459" s="33"/>
      <c r="J459" s="123"/>
    </row>
    <row r="460" spans="1:10" ht="13.5" customHeight="1">
      <c r="A460" s="122"/>
      <c r="B460" s="79" t="s">
        <v>940</v>
      </c>
      <c r="C460" s="79"/>
      <c r="D460" s="79"/>
      <c r="E460" s="79"/>
      <c r="F460" s="79"/>
      <c r="G460" s="79"/>
      <c r="H460" s="79"/>
      <c r="I460" s="79"/>
      <c r="J460" s="405"/>
    </row>
    <row r="461" spans="1:10" ht="15" customHeight="1">
      <c r="A461" s="122">
        <v>433</v>
      </c>
      <c r="B461" s="403" t="s">
        <v>941</v>
      </c>
      <c r="C461" s="367"/>
      <c r="D461" s="16">
        <v>12</v>
      </c>
      <c r="E461" s="186">
        <v>13</v>
      </c>
      <c r="F461" s="42">
        <v>610.6</v>
      </c>
      <c r="G461" s="186">
        <v>37</v>
      </c>
      <c r="H461" s="64" t="s">
        <v>1436</v>
      </c>
      <c r="I461" s="33"/>
      <c r="J461" s="123">
        <v>40299</v>
      </c>
    </row>
    <row r="462" spans="1:10" ht="13.5" customHeight="1">
      <c r="A462" s="122">
        <v>434</v>
      </c>
      <c r="B462" s="403" t="s">
        <v>943</v>
      </c>
      <c r="C462" s="367"/>
      <c r="D462" s="16">
        <v>8</v>
      </c>
      <c r="E462" s="186">
        <v>8</v>
      </c>
      <c r="F462" s="42">
        <v>315.9</v>
      </c>
      <c r="G462" s="186">
        <v>24</v>
      </c>
      <c r="H462" s="64" t="s">
        <v>1437</v>
      </c>
      <c r="I462" s="33"/>
      <c r="J462" s="123">
        <v>40299</v>
      </c>
    </row>
    <row r="463" spans="1:10" ht="13.5" customHeight="1">
      <c r="A463" s="122">
        <v>435</v>
      </c>
      <c r="B463" s="403" t="s">
        <v>945</v>
      </c>
      <c r="C463" s="367"/>
      <c r="D463" s="16">
        <v>12</v>
      </c>
      <c r="E463" s="186">
        <v>12</v>
      </c>
      <c r="F463" s="42">
        <v>565.7</v>
      </c>
      <c r="G463" s="186">
        <v>37</v>
      </c>
      <c r="H463" s="64" t="s">
        <v>1438</v>
      </c>
      <c r="I463" s="33"/>
      <c r="J463" s="123">
        <v>40299</v>
      </c>
    </row>
    <row r="464" spans="1:10" ht="14.25" customHeight="1">
      <c r="A464" s="122">
        <v>436</v>
      </c>
      <c r="B464" s="403" t="s">
        <v>947</v>
      </c>
      <c r="C464" s="367"/>
      <c r="D464" s="16">
        <v>18</v>
      </c>
      <c r="E464" s="186">
        <v>18</v>
      </c>
      <c r="F464" s="42">
        <v>834.2</v>
      </c>
      <c r="G464" s="186">
        <v>54</v>
      </c>
      <c r="H464" s="64" t="s">
        <v>1439</v>
      </c>
      <c r="I464" s="33"/>
      <c r="J464" s="123">
        <v>40299</v>
      </c>
    </row>
    <row r="465" spans="1:10" ht="15" customHeight="1">
      <c r="A465" s="122">
        <v>437</v>
      </c>
      <c r="B465" s="403" t="s">
        <v>949</v>
      </c>
      <c r="C465" s="367"/>
      <c r="D465" s="16">
        <v>18</v>
      </c>
      <c r="E465" s="186">
        <v>18</v>
      </c>
      <c r="F465" s="42">
        <v>845.1</v>
      </c>
      <c r="G465" s="186">
        <v>47</v>
      </c>
      <c r="H465" s="64" t="s">
        <v>1440</v>
      </c>
      <c r="I465" s="33"/>
      <c r="J465" s="123">
        <v>40299</v>
      </c>
    </row>
    <row r="466" spans="1:10" ht="15" customHeight="1">
      <c r="A466" s="122">
        <v>438</v>
      </c>
      <c r="B466" s="403" t="s">
        <v>951</v>
      </c>
      <c r="C466" s="367"/>
      <c r="D466" s="16">
        <v>18</v>
      </c>
      <c r="E466" s="186">
        <v>18</v>
      </c>
      <c r="F466" s="42">
        <v>830.1</v>
      </c>
      <c r="G466" s="186">
        <v>52</v>
      </c>
      <c r="H466" s="64" t="s">
        <v>1441</v>
      </c>
      <c r="I466" s="33"/>
      <c r="J466" s="123">
        <v>40299</v>
      </c>
    </row>
    <row r="467" spans="1:10" ht="13.5" customHeight="1">
      <c r="A467" s="122">
        <v>439</v>
      </c>
      <c r="B467" s="403" t="s">
        <v>953</v>
      </c>
      <c r="C467" s="367"/>
      <c r="D467" s="16">
        <v>18</v>
      </c>
      <c r="E467" s="186">
        <v>18</v>
      </c>
      <c r="F467" s="42">
        <v>833.8</v>
      </c>
      <c r="G467" s="186">
        <v>60</v>
      </c>
      <c r="H467" s="64" t="s">
        <v>1442</v>
      </c>
      <c r="I467" s="33"/>
      <c r="J467" s="123">
        <v>40299</v>
      </c>
    </row>
    <row r="468" spans="1:10" ht="12" customHeight="1">
      <c r="A468" s="122">
        <v>440</v>
      </c>
      <c r="B468" s="403" t="s">
        <v>955</v>
      </c>
      <c r="C468" s="367"/>
      <c r="D468" s="16">
        <v>1</v>
      </c>
      <c r="E468" s="186">
        <v>1</v>
      </c>
      <c r="F468" s="42">
        <v>49.1</v>
      </c>
      <c r="G468" s="186">
        <v>3</v>
      </c>
      <c r="H468" s="64" t="s">
        <v>1444</v>
      </c>
      <c r="I468" s="33"/>
      <c r="J468" s="123">
        <v>40299</v>
      </c>
    </row>
    <row r="469" spans="1:10" ht="12" customHeight="1">
      <c r="A469" s="122">
        <v>441</v>
      </c>
      <c r="B469" s="403" t="s">
        <v>957</v>
      </c>
      <c r="C469" s="367"/>
      <c r="D469" s="16">
        <v>1</v>
      </c>
      <c r="E469" s="186">
        <v>1</v>
      </c>
      <c r="F469" s="42">
        <v>50.6</v>
      </c>
      <c r="G469" s="186">
        <v>4</v>
      </c>
      <c r="H469" s="64" t="s">
        <v>1445</v>
      </c>
      <c r="I469" s="33"/>
      <c r="J469" s="123">
        <v>40299</v>
      </c>
    </row>
    <row r="470" spans="1:10" ht="12" customHeight="1">
      <c r="A470" s="122">
        <v>442</v>
      </c>
      <c r="B470" s="403" t="s">
        <v>959</v>
      </c>
      <c r="C470" s="367"/>
      <c r="D470" s="16">
        <v>4</v>
      </c>
      <c r="E470" s="186">
        <v>4</v>
      </c>
      <c r="F470" s="42">
        <v>165.28</v>
      </c>
      <c r="G470" s="186">
        <v>9</v>
      </c>
      <c r="H470" s="64" t="s">
        <v>1446</v>
      </c>
      <c r="I470" s="33"/>
      <c r="J470" s="123">
        <v>40299</v>
      </c>
    </row>
    <row r="471" spans="1:10" ht="12" customHeight="1">
      <c r="A471" s="122">
        <v>443</v>
      </c>
      <c r="B471" s="401" t="s">
        <v>964</v>
      </c>
      <c r="C471" s="238"/>
      <c r="D471" s="54">
        <v>2</v>
      </c>
      <c r="E471" s="186">
        <v>2</v>
      </c>
      <c r="F471" s="42">
        <v>101.06</v>
      </c>
      <c r="G471" s="186">
        <v>8</v>
      </c>
      <c r="H471" s="64" t="s">
        <v>1448</v>
      </c>
      <c r="I471" s="33"/>
      <c r="J471" s="123">
        <v>40299</v>
      </c>
    </row>
    <row r="472" spans="1:10" ht="12" customHeight="1">
      <c r="A472" s="122">
        <v>444</v>
      </c>
      <c r="B472" s="401" t="s">
        <v>966</v>
      </c>
      <c r="C472" s="238"/>
      <c r="D472" s="54">
        <v>2</v>
      </c>
      <c r="E472" s="186">
        <v>2</v>
      </c>
      <c r="F472" s="44">
        <v>64</v>
      </c>
      <c r="G472" s="186">
        <v>1</v>
      </c>
      <c r="H472" s="64" t="s">
        <v>1449</v>
      </c>
      <c r="I472" s="33"/>
      <c r="J472" s="123">
        <v>40299</v>
      </c>
    </row>
    <row r="473" spans="1:10" ht="12" customHeight="1">
      <c r="A473" s="122">
        <v>445</v>
      </c>
      <c r="B473" s="401" t="s">
        <v>967</v>
      </c>
      <c r="C473" s="238"/>
      <c r="D473" s="54">
        <v>2</v>
      </c>
      <c r="E473" s="186">
        <v>2</v>
      </c>
      <c r="F473" s="44">
        <v>56</v>
      </c>
      <c r="G473" s="186">
        <v>5</v>
      </c>
      <c r="H473" s="64" t="s">
        <v>1450</v>
      </c>
      <c r="I473" s="33"/>
      <c r="J473" s="123">
        <v>40299</v>
      </c>
    </row>
    <row r="474" spans="1:10" ht="12" customHeight="1">
      <c r="A474" s="122">
        <v>446</v>
      </c>
      <c r="B474" s="401" t="s">
        <v>968</v>
      </c>
      <c r="C474" s="238"/>
      <c r="D474" s="54">
        <v>2</v>
      </c>
      <c r="E474" s="186">
        <v>2</v>
      </c>
      <c r="F474" s="44">
        <v>96.95</v>
      </c>
      <c r="G474" s="186">
        <v>4</v>
      </c>
      <c r="H474" s="64" t="s">
        <v>1451</v>
      </c>
      <c r="I474" s="33"/>
      <c r="J474" s="123">
        <v>40299</v>
      </c>
    </row>
    <row r="475" spans="1:10" ht="12" customHeight="1">
      <c r="A475" s="122">
        <v>447</v>
      </c>
      <c r="B475" s="401" t="s">
        <v>972</v>
      </c>
      <c r="C475" s="238"/>
      <c r="D475" s="54">
        <v>2</v>
      </c>
      <c r="E475" s="186">
        <v>2</v>
      </c>
      <c r="F475" s="44">
        <v>99.2</v>
      </c>
      <c r="G475" s="186">
        <v>5</v>
      </c>
      <c r="H475" s="64" t="s">
        <v>1453</v>
      </c>
      <c r="I475" s="33"/>
      <c r="J475" s="123">
        <v>40299</v>
      </c>
    </row>
    <row r="476" spans="1:10" ht="12" customHeight="1">
      <c r="A476" s="122">
        <v>448</v>
      </c>
      <c r="B476" s="401" t="s">
        <v>976</v>
      </c>
      <c r="C476" s="238"/>
      <c r="D476" s="54">
        <v>18</v>
      </c>
      <c r="E476" s="186">
        <v>18</v>
      </c>
      <c r="F476" s="44">
        <v>933.2</v>
      </c>
      <c r="G476" s="186">
        <v>44</v>
      </c>
      <c r="H476" s="65" t="s">
        <v>1455</v>
      </c>
      <c r="I476" s="36"/>
      <c r="J476" s="123">
        <v>40299</v>
      </c>
    </row>
    <row r="477" spans="1:10" ht="12" customHeight="1">
      <c r="A477" s="122">
        <v>449</v>
      </c>
      <c r="B477" s="401" t="s">
        <v>978</v>
      </c>
      <c r="C477" s="238"/>
      <c r="D477" s="54">
        <v>2</v>
      </c>
      <c r="E477" s="186">
        <v>2</v>
      </c>
      <c r="F477" s="44">
        <v>135.8</v>
      </c>
      <c r="G477" s="186">
        <v>8</v>
      </c>
      <c r="H477" s="64" t="s">
        <v>1458</v>
      </c>
      <c r="I477" s="33"/>
      <c r="J477" s="123">
        <v>40299</v>
      </c>
    </row>
    <row r="478" spans="1:10" ht="12" customHeight="1">
      <c r="A478" s="122">
        <v>450</v>
      </c>
      <c r="B478" s="401" t="s">
        <v>979</v>
      </c>
      <c r="C478" s="238"/>
      <c r="D478" s="54">
        <v>2</v>
      </c>
      <c r="E478" s="186">
        <v>2</v>
      </c>
      <c r="F478" s="60">
        <v>97.2</v>
      </c>
      <c r="G478" s="186">
        <v>3</v>
      </c>
      <c r="H478" s="64" t="s">
        <v>1459</v>
      </c>
      <c r="I478" s="33"/>
      <c r="J478" s="123">
        <v>40299</v>
      </c>
    </row>
    <row r="479" spans="1:10" ht="12" customHeight="1">
      <c r="A479" s="122">
        <v>451</v>
      </c>
      <c r="B479" s="401" t="s">
        <v>981</v>
      </c>
      <c r="C479" s="238"/>
      <c r="D479" s="54">
        <v>2</v>
      </c>
      <c r="E479" s="186">
        <v>2</v>
      </c>
      <c r="F479" s="44">
        <v>221.5</v>
      </c>
      <c r="G479" s="186">
        <v>5</v>
      </c>
      <c r="H479" s="64" t="s">
        <v>1460</v>
      </c>
      <c r="I479" s="33"/>
      <c r="J479" s="123">
        <v>40299</v>
      </c>
    </row>
    <row r="480" spans="1:10" ht="12" customHeight="1">
      <c r="A480" s="122">
        <v>452</v>
      </c>
      <c r="B480" s="401" t="s">
        <v>982</v>
      </c>
      <c r="C480" s="238"/>
      <c r="D480" s="54">
        <v>1</v>
      </c>
      <c r="E480" s="186">
        <v>1</v>
      </c>
      <c r="F480" s="44">
        <v>90.9</v>
      </c>
      <c r="G480" s="186">
        <v>5</v>
      </c>
      <c r="H480" s="64" t="s">
        <v>1456</v>
      </c>
      <c r="I480" s="33"/>
      <c r="J480" s="123">
        <v>40299</v>
      </c>
    </row>
    <row r="481" spans="1:10" ht="12" customHeight="1">
      <c r="A481" s="122">
        <v>453</v>
      </c>
      <c r="B481" s="401" t="s">
        <v>984</v>
      </c>
      <c r="C481" s="238"/>
      <c r="D481" s="54">
        <v>2</v>
      </c>
      <c r="E481" s="186">
        <v>2</v>
      </c>
      <c r="F481" s="44">
        <v>147.6</v>
      </c>
      <c r="G481" s="186">
        <v>9</v>
      </c>
      <c r="H481" s="64" t="s">
        <v>1461</v>
      </c>
      <c r="I481" s="33"/>
      <c r="J481" s="123">
        <v>40299</v>
      </c>
    </row>
    <row r="482" spans="1:10" ht="12" customHeight="1">
      <c r="A482" s="122">
        <v>454</v>
      </c>
      <c r="B482" s="401" t="s">
        <v>988</v>
      </c>
      <c r="C482" s="238"/>
      <c r="D482" s="54">
        <v>1</v>
      </c>
      <c r="E482" s="186">
        <v>1</v>
      </c>
      <c r="F482" s="44">
        <v>92</v>
      </c>
      <c r="G482" s="186">
        <v>6</v>
      </c>
      <c r="H482" s="64" t="s">
        <v>1457</v>
      </c>
      <c r="I482" s="33"/>
      <c r="J482" s="123">
        <v>40299</v>
      </c>
    </row>
    <row r="483" spans="1:10" ht="12" customHeight="1">
      <c r="A483" s="122">
        <v>455</v>
      </c>
      <c r="B483" s="401" t="s">
        <v>989</v>
      </c>
      <c r="C483" s="238"/>
      <c r="D483" s="54">
        <v>1</v>
      </c>
      <c r="E483" s="186">
        <v>1</v>
      </c>
      <c r="F483" s="44">
        <v>55.7</v>
      </c>
      <c r="G483" s="186">
        <v>3</v>
      </c>
      <c r="H483" s="64" t="s">
        <v>1463</v>
      </c>
      <c r="I483" s="33"/>
      <c r="J483" s="123">
        <v>40299</v>
      </c>
    </row>
    <row r="484" spans="1:10" ht="12" customHeight="1">
      <c r="A484" s="122">
        <v>456</v>
      </c>
      <c r="B484" s="401" t="s">
        <v>991</v>
      </c>
      <c r="C484" s="238"/>
      <c r="D484" s="54">
        <v>2</v>
      </c>
      <c r="E484" s="186">
        <v>2</v>
      </c>
      <c r="F484" s="44">
        <v>111.3</v>
      </c>
      <c r="G484" s="186">
        <v>4</v>
      </c>
      <c r="H484" s="64" t="s">
        <v>1464</v>
      </c>
      <c r="I484" s="33"/>
      <c r="J484" s="123">
        <v>40299</v>
      </c>
    </row>
    <row r="485" spans="1:10" ht="13.5" customHeight="1">
      <c r="A485" s="122">
        <v>457</v>
      </c>
      <c r="B485" s="401" t="s">
        <v>993</v>
      </c>
      <c r="C485" s="238"/>
      <c r="D485" s="54">
        <v>2</v>
      </c>
      <c r="E485" s="186">
        <v>2</v>
      </c>
      <c r="F485" s="44">
        <v>135.2</v>
      </c>
      <c r="G485" s="186">
        <v>7</v>
      </c>
      <c r="H485" s="64" t="s">
        <v>1465</v>
      </c>
      <c r="I485" s="33"/>
      <c r="J485" s="123">
        <v>40299</v>
      </c>
    </row>
    <row r="486" spans="1:10" ht="14.25" customHeight="1">
      <c r="A486" s="122">
        <v>458</v>
      </c>
      <c r="B486" s="401" t="s">
        <v>995</v>
      </c>
      <c r="C486" s="238"/>
      <c r="D486" s="54">
        <v>2</v>
      </c>
      <c r="E486" s="186">
        <v>2</v>
      </c>
      <c r="F486" s="44">
        <v>103.6</v>
      </c>
      <c r="G486" s="186">
        <v>3</v>
      </c>
      <c r="H486" s="64" t="s">
        <v>1466</v>
      </c>
      <c r="I486" s="33"/>
      <c r="J486" s="123">
        <v>40299</v>
      </c>
    </row>
    <row r="487" spans="1:10" ht="12" customHeight="1">
      <c r="A487" s="122">
        <v>459</v>
      </c>
      <c r="B487" s="401" t="s">
        <v>997</v>
      </c>
      <c r="C487" s="238"/>
      <c r="D487" s="54">
        <v>2</v>
      </c>
      <c r="E487" s="186">
        <v>2</v>
      </c>
      <c r="F487" s="44">
        <v>139.29</v>
      </c>
      <c r="G487" s="186">
        <v>3</v>
      </c>
      <c r="H487" s="64" t="s">
        <v>1467</v>
      </c>
      <c r="I487" s="33"/>
      <c r="J487" s="123">
        <v>40299</v>
      </c>
    </row>
    <row r="488" spans="1:10" ht="13.5" customHeight="1">
      <c r="A488" s="122">
        <v>460</v>
      </c>
      <c r="B488" s="401" t="s">
        <v>999</v>
      </c>
      <c r="C488" s="238"/>
      <c r="D488" s="54">
        <v>2</v>
      </c>
      <c r="E488" s="186">
        <v>2</v>
      </c>
      <c r="F488" s="44">
        <v>124</v>
      </c>
      <c r="G488" s="186">
        <v>6</v>
      </c>
      <c r="H488" s="64" t="s">
        <v>1468</v>
      </c>
      <c r="I488" s="33"/>
      <c r="J488" s="123">
        <v>40299</v>
      </c>
    </row>
    <row r="489" spans="1:10" ht="12" customHeight="1">
      <c r="A489" s="122">
        <v>461</v>
      </c>
      <c r="B489" s="401" t="s">
        <v>1002</v>
      </c>
      <c r="C489" s="238"/>
      <c r="D489" s="54">
        <v>2</v>
      </c>
      <c r="E489" s="186">
        <v>2</v>
      </c>
      <c r="F489" s="44">
        <v>88</v>
      </c>
      <c r="G489" s="186">
        <v>5</v>
      </c>
      <c r="H489" s="64" t="s">
        <v>1470</v>
      </c>
      <c r="I489" s="33"/>
      <c r="J489" s="123">
        <v>40299</v>
      </c>
    </row>
    <row r="490" spans="1:10" ht="12" customHeight="1">
      <c r="A490" s="122">
        <v>462</v>
      </c>
      <c r="B490" s="401" t="s">
        <v>1004</v>
      </c>
      <c r="C490" s="238"/>
      <c r="D490" s="54">
        <v>27</v>
      </c>
      <c r="E490" s="186">
        <v>27</v>
      </c>
      <c r="F490" s="44">
        <v>1300.1</v>
      </c>
      <c r="G490" s="186">
        <v>64</v>
      </c>
      <c r="H490" s="64" t="s">
        <v>1471</v>
      </c>
      <c r="I490" s="33"/>
      <c r="J490" s="123">
        <v>40299</v>
      </c>
    </row>
    <row r="491" spans="1:10" ht="12" customHeight="1">
      <c r="A491" s="122">
        <v>463</v>
      </c>
      <c r="B491" s="401" t="s">
        <v>1006</v>
      </c>
      <c r="C491" s="238"/>
      <c r="D491" s="54">
        <v>27</v>
      </c>
      <c r="E491" s="186">
        <v>27</v>
      </c>
      <c r="F491" s="44">
        <v>1301.59</v>
      </c>
      <c r="G491" s="186">
        <v>62</v>
      </c>
      <c r="H491" s="64" t="s">
        <v>1472</v>
      </c>
      <c r="I491" s="33"/>
      <c r="J491" s="123">
        <v>40299</v>
      </c>
    </row>
    <row r="492" spans="1:10" ht="12" customHeight="1">
      <c r="A492" s="122">
        <v>464</v>
      </c>
      <c r="B492" s="401" t="s">
        <v>1008</v>
      </c>
      <c r="C492" s="238"/>
      <c r="D492" s="54">
        <v>27</v>
      </c>
      <c r="E492" s="186">
        <v>27</v>
      </c>
      <c r="F492" s="44">
        <v>1289.23</v>
      </c>
      <c r="G492" s="186">
        <v>76</v>
      </c>
      <c r="H492" s="64" t="s">
        <v>1473</v>
      </c>
      <c r="I492" s="33"/>
      <c r="J492" s="123">
        <v>40299</v>
      </c>
    </row>
    <row r="493" spans="1:10" ht="12" customHeight="1">
      <c r="A493" s="122">
        <v>465</v>
      </c>
      <c r="B493" s="401" t="s">
        <v>1011</v>
      </c>
      <c r="C493" s="238"/>
      <c r="D493" s="54">
        <v>26</v>
      </c>
      <c r="E493" s="186">
        <v>26</v>
      </c>
      <c r="F493" s="44">
        <v>1253.97</v>
      </c>
      <c r="G493" s="186">
        <v>57</v>
      </c>
      <c r="H493" s="64" t="s">
        <v>1474</v>
      </c>
      <c r="I493" s="33"/>
      <c r="J493" s="123">
        <v>40299</v>
      </c>
    </row>
    <row r="494" spans="1:10" ht="12" customHeight="1">
      <c r="A494" s="122">
        <v>466</v>
      </c>
      <c r="B494" s="401" t="s">
        <v>1013</v>
      </c>
      <c r="C494" s="238"/>
      <c r="D494" s="54">
        <v>27</v>
      </c>
      <c r="E494" s="186">
        <v>27</v>
      </c>
      <c r="F494" s="44">
        <v>1313.3</v>
      </c>
      <c r="G494" s="186">
        <v>80</v>
      </c>
      <c r="H494" s="64" t="s">
        <v>1475</v>
      </c>
      <c r="I494" s="33"/>
      <c r="J494" s="123">
        <v>40299</v>
      </c>
    </row>
    <row r="495" spans="1:10" ht="12" customHeight="1">
      <c r="A495" s="122">
        <v>467</v>
      </c>
      <c r="B495" s="401" t="s">
        <v>1015</v>
      </c>
      <c r="C495" s="238"/>
      <c r="D495" s="54">
        <v>27</v>
      </c>
      <c r="E495" s="186">
        <v>27</v>
      </c>
      <c r="F495" s="44">
        <v>1302.49</v>
      </c>
      <c r="G495" s="186">
        <v>62</v>
      </c>
      <c r="H495" s="64" t="s">
        <v>1476</v>
      </c>
      <c r="I495" s="33"/>
      <c r="J495" s="123">
        <v>40299</v>
      </c>
    </row>
    <row r="496" spans="1:10" ht="12" customHeight="1">
      <c r="A496" s="122">
        <v>468</v>
      </c>
      <c r="B496" s="401" t="s">
        <v>1017</v>
      </c>
      <c r="C496" s="238"/>
      <c r="D496" s="54">
        <v>27</v>
      </c>
      <c r="E496" s="186">
        <v>27</v>
      </c>
      <c r="F496" s="44">
        <v>1280.86</v>
      </c>
      <c r="G496" s="186">
        <v>88</v>
      </c>
      <c r="H496" s="64" t="s">
        <v>1477</v>
      </c>
      <c r="I496" s="33"/>
      <c r="J496" s="123">
        <v>40299</v>
      </c>
    </row>
    <row r="497" spans="1:10" ht="12" customHeight="1">
      <c r="A497" s="122">
        <v>469</v>
      </c>
      <c r="B497" s="401" t="s">
        <v>1019</v>
      </c>
      <c r="C497" s="238"/>
      <c r="D497" s="54">
        <v>27</v>
      </c>
      <c r="E497" s="186">
        <v>27</v>
      </c>
      <c r="F497" s="44">
        <v>1306.54</v>
      </c>
      <c r="G497" s="186">
        <v>74</v>
      </c>
      <c r="H497" s="64" t="s">
        <v>1478</v>
      </c>
      <c r="I497" s="33"/>
      <c r="J497" s="123">
        <v>40299</v>
      </c>
    </row>
    <row r="498" spans="1:10" ht="12" customHeight="1">
      <c r="A498" s="122">
        <v>470</v>
      </c>
      <c r="B498" s="401" t="s">
        <v>1021</v>
      </c>
      <c r="C498" s="238"/>
      <c r="D498" s="54">
        <v>12</v>
      </c>
      <c r="E498" s="186">
        <v>12</v>
      </c>
      <c r="F498" s="44">
        <v>542.6</v>
      </c>
      <c r="G498" s="186">
        <v>29</v>
      </c>
      <c r="H498" s="64" t="s">
        <v>1479</v>
      </c>
      <c r="I498" s="33"/>
      <c r="J498" s="123">
        <v>40299</v>
      </c>
    </row>
    <row r="499" spans="1:10" ht="12" customHeight="1">
      <c r="A499" s="122">
        <v>471</v>
      </c>
      <c r="B499" s="401" t="s">
        <v>1023</v>
      </c>
      <c r="C499" s="238"/>
      <c r="D499" s="54">
        <v>8</v>
      </c>
      <c r="E499" s="186">
        <v>8</v>
      </c>
      <c r="F499" s="44">
        <v>215.5</v>
      </c>
      <c r="G499" s="186">
        <v>17</v>
      </c>
      <c r="H499" s="64" t="s">
        <v>1480</v>
      </c>
      <c r="I499" s="33"/>
      <c r="J499" s="123">
        <v>40299</v>
      </c>
    </row>
    <row r="500" spans="1:10" ht="12.75" customHeight="1">
      <c r="A500" s="122">
        <v>472</v>
      </c>
      <c r="B500" s="401" t="s">
        <v>1025</v>
      </c>
      <c r="C500" s="238"/>
      <c r="D500" s="54">
        <v>12</v>
      </c>
      <c r="E500" s="186">
        <v>12</v>
      </c>
      <c r="F500" s="8">
        <v>544.5</v>
      </c>
      <c r="G500" s="186">
        <v>34</v>
      </c>
      <c r="H500" s="64" t="s">
        <v>1481</v>
      </c>
      <c r="I500" s="33"/>
      <c r="J500" s="123">
        <v>40299</v>
      </c>
    </row>
    <row r="501" spans="1:10" ht="13.5" customHeight="1">
      <c r="A501" s="122">
        <v>473</v>
      </c>
      <c r="B501" s="401" t="s">
        <v>1027</v>
      </c>
      <c r="C501" s="238"/>
      <c r="D501" s="52">
        <v>10</v>
      </c>
      <c r="E501" s="186">
        <v>10</v>
      </c>
      <c r="F501" s="60">
        <v>254.7</v>
      </c>
      <c r="G501" s="186">
        <v>19</v>
      </c>
      <c r="H501" s="64" t="s">
        <v>1484</v>
      </c>
      <c r="I501" s="33"/>
      <c r="J501" s="123">
        <v>40299</v>
      </c>
    </row>
    <row r="502" spans="1:10" ht="13.5" customHeight="1">
      <c r="A502" s="122">
        <v>474</v>
      </c>
      <c r="B502" s="402" t="s">
        <v>1029</v>
      </c>
      <c r="C502" s="244"/>
      <c r="D502" s="16">
        <v>4</v>
      </c>
      <c r="E502" s="186">
        <v>4</v>
      </c>
      <c r="F502" s="44">
        <v>133.9</v>
      </c>
      <c r="G502" s="186">
        <v>7</v>
      </c>
      <c r="H502" s="64" t="s">
        <v>1482</v>
      </c>
      <c r="I502" s="33"/>
      <c r="J502" s="123">
        <v>40299</v>
      </c>
    </row>
    <row r="503" spans="1:10" ht="13.5" customHeight="1">
      <c r="A503" s="122">
        <v>475</v>
      </c>
      <c r="B503" s="403" t="s">
        <v>1030</v>
      </c>
      <c r="C503" s="367"/>
      <c r="D503" s="16">
        <v>3</v>
      </c>
      <c r="E503" s="186">
        <v>3</v>
      </c>
      <c r="F503" s="42">
        <v>116.7</v>
      </c>
      <c r="G503" s="186">
        <v>3</v>
      </c>
      <c r="H503" s="64" t="s">
        <v>1483</v>
      </c>
      <c r="I503" s="33"/>
      <c r="J503" s="123">
        <v>40299</v>
      </c>
    </row>
    <row r="504" spans="1:10" ht="13.5" customHeight="1">
      <c r="A504" s="122"/>
      <c r="B504" s="404" t="s">
        <v>1269</v>
      </c>
      <c r="C504" s="367"/>
      <c r="D504" s="188">
        <f>SUM(D461:D503)</f>
        <v>425</v>
      </c>
      <c r="E504" s="188">
        <f>SUM(E461:E503)</f>
        <v>426</v>
      </c>
      <c r="F504" s="37">
        <f>SUM(F461:F503)</f>
        <v>20148.86</v>
      </c>
      <c r="G504" s="37">
        <f>SUM(G461:G503)</f>
        <v>1133</v>
      </c>
      <c r="H504" s="33"/>
      <c r="I504" s="33"/>
      <c r="J504" s="123"/>
    </row>
    <row r="505" spans="1:10" ht="13.5" customHeight="1">
      <c r="A505" s="122"/>
      <c r="B505" s="79" t="s">
        <v>1034</v>
      </c>
      <c r="C505" s="79"/>
      <c r="D505" s="79"/>
      <c r="E505" s="79"/>
      <c r="F505" s="79"/>
      <c r="G505" s="79"/>
      <c r="H505" s="79"/>
      <c r="I505" s="79"/>
      <c r="J505" s="405"/>
    </row>
    <row r="506" spans="1:10" ht="12" customHeight="1">
      <c r="A506" s="122">
        <v>476</v>
      </c>
      <c r="B506" s="403" t="s">
        <v>1035</v>
      </c>
      <c r="C506" s="367"/>
      <c r="D506" s="16">
        <v>8</v>
      </c>
      <c r="E506" s="186">
        <v>8</v>
      </c>
      <c r="F506" s="203">
        <v>298.1</v>
      </c>
      <c r="G506" s="186">
        <v>12</v>
      </c>
      <c r="H506" s="64" t="s">
        <v>1672</v>
      </c>
      <c r="I506" s="33"/>
      <c r="J506" s="123">
        <v>40299</v>
      </c>
    </row>
    <row r="507" spans="1:10" ht="12" customHeight="1">
      <c r="A507" s="122">
        <v>477</v>
      </c>
      <c r="B507" s="403" t="s">
        <v>1037</v>
      </c>
      <c r="C507" s="367"/>
      <c r="D507" s="16">
        <v>8</v>
      </c>
      <c r="E507" s="186">
        <v>8</v>
      </c>
      <c r="F507" s="203">
        <v>314</v>
      </c>
      <c r="G507" s="186">
        <v>12</v>
      </c>
      <c r="H507" s="64" t="s">
        <v>1673</v>
      </c>
      <c r="I507" s="33"/>
      <c r="J507" s="123">
        <v>40299</v>
      </c>
    </row>
    <row r="508" spans="1:10" ht="12" customHeight="1">
      <c r="A508" s="122">
        <v>478</v>
      </c>
      <c r="B508" s="403" t="s">
        <v>1039</v>
      </c>
      <c r="C508" s="367"/>
      <c r="D508" s="16">
        <v>8</v>
      </c>
      <c r="E508" s="186">
        <v>8</v>
      </c>
      <c r="F508" s="203">
        <v>310.1</v>
      </c>
      <c r="G508" s="186">
        <v>14</v>
      </c>
      <c r="H508" s="64" t="s">
        <v>1674</v>
      </c>
      <c r="I508" s="33"/>
      <c r="J508" s="123">
        <v>40299</v>
      </c>
    </row>
    <row r="509" spans="1:10" ht="12" customHeight="1">
      <c r="A509" s="122">
        <v>479</v>
      </c>
      <c r="B509" s="403" t="s">
        <v>1041</v>
      </c>
      <c r="C509" s="367"/>
      <c r="D509" s="16">
        <v>2</v>
      </c>
      <c r="E509" s="186">
        <v>2</v>
      </c>
      <c r="F509" s="203">
        <v>64.3</v>
      </c>
      <c r="G509" s="186">
        <v>1</v>
      </c>
      <c r="H509" s="64" t="s">
        <v>1675</v>
      </c>
      <c r="I509" s="33"/>
      <c r="J509" s="123">
        <v>40299</v>
      </c>
    </row>
    <row r="510" spans="1:10" ht="12" customHeight="1">
      <c r="A510" s="122">
        <v>480</v>
      </c>
      <c r="B510" s="403" t="s">
        <v>1043</v>
      </c>
      <c r="C510" s="367"/>
      <c r="D510" s="16">
        <v>2</v>
      </c>
      <c r="E510" s="186">
        <v>2</v>
      </c>
      <c r="F510" s="203">
        <v>87.4</v>
      </c>
      <c r="G510" s="186">
        <v>3</v>
      </c>
      <c r="H510" s="64" t="s">
        <v>1676</v>
      </c>
      <c r="I510" s="33"/>
      <c r="J510" s="123">
        <v>40299</v>
      </c>
    </row>
    <row r="511" spans="1:10" ht="12" customHeight="1">
      <c r="A511" s="122">
        <v>481</v>
      </c>
      <c r="B511" s="403" t="s">
        <v>1045</v>
      </c>
      <c r="C511" s="367"/>
      <c r="D511" s="16">
        <v>6</v>
      </c>
      <c r="E511" s="186">
        <v>6</v>
      </c>
      <c r="F511" s="203">
        <v>278.5</v>
      </c>
      <c r="G511" s="186">
        <v>29</v>
      </c>
      <c r="H511" s="64" t="s">
        <v>1692</v>
      </c>
      <c r="I511" s="33"/>
      <c r="J511" s="123">
        <v>41067</v>
      </c>
    </row>
    <row r="512" spans="1:10" ht="12" customHeight="1">
      <c r="A512" s="122">
        <v>482</v>
      </c>
      <c r="B512" s="403" t="s">
        <v>1047</v>
      </c>
      <c r="C512" s="367"/>
      <c r="D512" s="16">
        <v>6</v>
      </c>
      <c r="E512" s="186">
        <v>6</v>
      </c>
      <c r="F512" s="203">
        <v>279.4</v>
      </c>
      <c r="G512" s="186">
        <v>17</v>
      </c>
      <c r="H512" s="64" t="s">
        <v>1694</v>
      </c>
      <c r="I512" s="33"/>
      <c r="J512" s="123">
        <v>41067</v>
      </c>
    </row>
    <row r="513" spans="1:10" ht="12" customHeight="1">
      <c r="A513" s="122">
        <v>483</v>
      </c>
      <c r="B513" s="403" t="s">
        <v>1049</v>
      </c>
      <c r="C513" s="367"/>
      <c r="D513" s="16">
        <v>3</v>
      </c>
      <c r="E513" s="186">
        <v>3</v>
      </c>
      <c r="F513" s="203">
        <v>95.4</v>
      </c>
      <c r="G513" s="186">
        <v>5</v>
      </c>
      <c r="H513" s="64" t="s">
        <v>1677</v>
      </c>
      <c r="I513" s="33"/>
      <c r="J513" s="123">
        <v>40299</v>
      </c>
    </row>
    <row r="514" spans="1:10" ht="12" customHeight="1">
      <c r="A514" s="122">
        <v>484</v>
      </c>
      <c r="B514" s="403" t="s">
        <v>1051</v>
      </c>
      <c r="C514" s="367"/>
      <c r="D514" s="16">
        <v>4</v>
      </c>
      <c r="E514" s="186">
        <v>4</v>
      </c>
      <c r="F514" s="203">
        <v>157.3</v>
      </c>
      <c r="G514" s="186">
        <v>9</v>
      </c>
      <c r="H514" s="64" t="s">
        <v>1678</v>
      </c>
      <c r="I514" s="33"/>
      <c r="J514" s="123">
        <v>40299</v>
      </c>
    </row>
    <row r="515" spans="1:10" ht="12" customHeight="1">
      <c r="A515" s="122">
        <v>485</v>
      </c>
      <c r="B515" s="403" t="s">
        <v>1053</v>
      </c>
      <c r="C515" s="367"/>
      <c r="D515" s="16">
        <v>18</v>
      </c>
      <c r="E515" s="186">
        <v>18</v>
      </c>
      <c r="F515" s="203">
        <v>833.4</v>
      </c>
      <c r="G515" s="186">
        <v>51</v>
      </c>
      <c r="H515" s="64" t="s">
        <v>1688</v>
      </c>
      <c r="I515" s="33"/>
      <c r="J515" s="123">
        <v>40299</v>
      </c>
    </row>
    <row r="516" spans="1:10" ht="12" customHeight="1">
      <c r="A516" s="122">
        <v>486</v>
      </c>
      <c r="B516" s="403" t="s">
        <v>1055</v>
      </c>
      <c r="C516" s="367"/>
      <c r="D516" s="16">
        <v>18</v>
      </c>
      <c r="E516" s="186">
        <v>18</v>
      </c>
      <c r="F516" s="203">
        <v>832</v>
      </c>
      <c r="G516" s="186">
        <v>49</v>
      </c>
      <c r="H516" s="64" t="s">
        <v>1683</v>
      </c>
      <c r="I516" s="33"/>
      <c r="J516" s="123">
        <v>40299</v>
      </c>
    </row>
    <row r="517" spans="1:10" ht="12" customHeight="1">
      <c r="A517" s="122">
        <v>487</v>
      </c>
      <c r="B517" s="403" t="s">
        <v>1057</v>
      </c>
      <c r="C517" s="367"/>
      <c r="D517" s="16">
        <v>24</v>
      </c>
      <c r="E517" s="186">
        <v>24</v>
      </c>
      <c r="F517" s="203">
        <v>1293.8</v>
      </c>
      <c r="G517" s="186">
        <v>75</v>
      </c>
      <c r="H517" s="64" t="s">
        <v>1689</v>
      </c>
      <c r="I517" s="33"/>
      <c r="J517" s="123">
        <v>40299</v>
      </c>
    </row>
    <row r="518" spans="1:10" ht="12" customHeight="1">
      <c r="A518" s="122">
        <v>488</v>
      </c>
      <c r="B518" s="403" t="s">
        <v>1059</v>
      </c>
      <c r="C518" s="367"/>
      <c r="D518" s="16">
        <v>24</v>
      </c>
      <c r="E518" s="185">
        <v>24</v>
      </c>
      <c r="F518" s="203">
        <v>1295.6</v>
      </c>
      <c r="G518" s="186">
        <v>79</v>
      </c>
      <c r="H518" s="64" t="s">
        <v>1690</v>
      </c>
      <c r="I518" s="33"/>
      <c r="J518" s="123">
        <v>40299</v>
      </c>
    </row>
    <row r="519" spans="1:10" ht="12" customHeight="1">
      <c r="A519" s="122">
        <v>489</v>
      </c>
      <c r="B519" s="403" t="s">
        <v>1061</v>
      </c>
      <c r="C519" s="367"/>
      <c r="D519" s="16">
        <v>36</v>
      </c>
      <c r="E519" s="185">
        <v>36</v>
      </c>
      <c r="F519" s="203">
        <v>1338.1</v>
      </c>
      <c r="G519" s="186">
        <v>65</v>
      </c>
      <c r="H519" s="64" t="s">
        <v>1691</v>
      </c>
      <c r="I519" s="33"/>
      <c r="J519" s="123">
        <v>40299</v>
      </c>
    </row>
    <row r="520" spans="1:10" ht="12" customHeight="1">
      <c r="A520" s="122">
        <v>490</v>
      </c>
      <c r="B520" s="403" t="s">
        <v>1063</v>
      </c>
      <c r="C520" s="367"/>
      <c r="D520" s="16">
        <v>3</v>
      </c>
      <c r="E520" s="185">
        <v>3</v>
      </c>
      <c r="F520" s="203">
        <v>135.9</v>
      </c>
      <c r="G520" s="186">
        <v>10</v>
      </c>
      <c r="H520" s="64" t="s">
        <v>1679</v>
      </c>
      <c r="I520" s="33"/>
      <c r="J520" s="123">
        <v>40299</v>
      </c>
    </row>
    <row r="521" spans="1:10" ht="12" customHeight="1">
      <c r="A521" s="122">
        <v>491</v>
      </c>
      <c r="B521" s="403" t="s">
        <v>1064</v>
      </c>
      <c r="C521" s="367"/>
      <c r="D521" s="16">
        <v>3</v>
      </c>
      <c r="E521" s="215">
        <v>3</v>
      </c>
      <c r="F521" s="203">
        <v>100.4</v>
      </c>
      <c r="G521" s="186">
        <v>12</v>
      </c>
      <c r="H521" s="64" t="s">
        <v>1680</v>
      </c>
      <c r="I521" s="33"/>
      <c r="J521" s="123">
        <v>40299</v>
      </c>
    </row>
    <row r="522" spans="1:10" ht="12" customHeight="1">
      <c r="A522" s="122">
        <v>492</v>
      </c>
      <c r="B522" s="403" t="s">
        <v>1066</v>
      </c>
      <c r="C522" s="367"/>
      <c r="D522" s="16">
        <v>4</v>
      </c>
      <c r="E522" s="215">
        <v>4</v>
      </c>
      <c r="F522" s="203">
        <v>101.3</v>
      </c>
      <c r="G522" s="186">
        <v>3</v>
      </c>
      <c r="H522" s="64" t="s">
        <v>1681</v>
      </c>
      <c r="I522" s="33"/>
      <c r="J522" s="123">
        <v>40299</v>
      </c>
    </row>
    <row r="523" spans="1:10" ht="12" customHeight="1">
      <c r="A523" s="122">
        <v>493</v>
      </c>
      <c r="B523" s="403" t="s">
        <v>1068</v>
      </c>
      <c r="C523" s="367"/>
      <c r="D523" s="16">
        <v>3</v>
      </c>
      <c r="E523" s="216">
        <v>3</v>
      </c>
      <c r="F523" s="203">
        <v>102.9</v>
      </c>
      <c r="G523" s="186">
        <v>8</v>
      </c>
      <c r="H523" s="64" t="s">
        <v>1682</v>
      </c>
      <c r="I523" s="33"/>
      <c r="J523" s="123">
        <v>40299</v>
      </c>
    </row>
    <row r="524" spans="1:10" ht="12" customHeight="1">
      <c r="A524" s="122">
        <v>494</v>
      </c>
      <c r="B524" s="403" t="s">
        <v>1070</v>
      </c>
      <c r="C524" s="367"/>
      <c r="D524" s="16">
        <v>6</v>
      </c>
      <c r="E524" s="216">
        <v>6</v>
      </c>
      <c r="F524" s="203">
        <v>278.1</v>
      </c>
      <c r="G524" s="186">
        <v>23</v>
      </c>
      <c r="H524" s="64" t="s">
        <v>1684</v>
      </c>
      <c r="I524" s="33"/>
      <c r="J524" s="123">
        <v>40299</v>
      </c>
    </row>
    <row r="525" spans="1:10" ht="12" customHeight="1">
      <c r="A525" s="122">
        <v>495</v>
      </c>
      <c r="B525" s="403" t="s">
        <v>1072</v>
      </c>
      <c r="C525" s="367"/>
      <c r="D525" s="16">
        <v>6</v>
      </c>
      <c r="E525" s="216">
        <v>6</v>
      </c>
      <c r="F525" s="203">
        <v>279.2</v>
      </c>
      <c r="G525" s="186">
        <v>16</v>
      </c>
      <c r="H525" s="64" t="s">
        <v>1685</v>
      </c>
      <c r="I525" s="33"/>
      <c r="J525" s="123">
        <v>40299</v>
      </c>
    </row>
    <row r="526" spans="1:10" ht="12" customHeight="1">
      <c r="A526" s="122">
        <v>496</v>
      </c>
      <c r="B526" s="403" t="s">
        <v>1074</v>
      </c>
      <c r="C526" s="209"/>
      <c r="D526" s="16">
        <v>2</v>
      </c>
      <c r="E526" s="216">
        <v>2</v>
      </c>
      <c r="F526" s="204">
        <v>183.5</v>
      </c>
      <c r="G526" s="186">
        <v>5</v>
      </c>
      <c r="H526" s="64" t="s">
        <v>1686</v>
      </c>
      <c r="I526" s="33"/>
      <c r="J526" s="123">
        <v>40299</v>
      </c>
    </row>
    <row r="527" spans="1:10" ht="12" customHeight="1">
      <c r="A527" s="122">
        <v>497</v>
      </c>
      <c r="B527" s="403" t="s">
        <v>1076</v>
      </c>
      <c r="C527" s="209"/>
      <c r="D527" s="16">
        <v>2</v>
      </c>
      <c r="E527" s="216">
        <v>2</v>
      </c>
      <c r="F527" s="205">
        <v>164.2</v>
      </c>
      <c r="G527" s="186">
        <v>9</v>
      </c>
      <c r="H527" s="64" t="s">
        <v>1687</v>
      </c>
      <c r="I527" s="33"/>
      <c r="J527" s="123">
        <v>40299</v>
      </c>
    </row>
    <row r="528" spans="1:10" ht="12" customHeight="1">
      <c r="A528" s="122">
        <v>498</v>
      </c>
      <c r="B528" s="403" t="s">
        <v>1078</v>
      </c>
      <c r="C528" s="209"/>
      <c r="D528" s="16">
        <v>8</v>
      </c>
      <c r="E528" s="216">
        <v>8</v>
      </c>
      <c r="F528" s="47">
        <v>179</v>
      </c>
      <c r="G528" s="186">
        <v>16</v>
      </c>
      <c r="H528" s="64" t="s">
        <v>1693</v>
      </c>
      <c r="I528" s="33"/>
      <c r="J528" s="123">
        <v>40299</v>
      </c>
    </row>
    <row r="529" spans="1:10" ht="12" customHeight="1">
      <c r="A529" s="122">
        <v>499</v>
      </c>
      <c r="B529" s="403" t="s">
        <v>1080</v>
      </c>
      <c r="C529" s="209"/>
      <c r="D529" s="16">
        <v>4</v>
      </c>
      <c r="E529" s="216">
        <v>4</v>
      </c>
      <c r="F529" s="47">
        <v>115.7</v>
      </c>
      <c r="G529" s="186">
        <v>8</v>
      </c>
      <c r="H529" s="64" t="s">
        <v>1689</v>
      </c>
      <c r="I529" s="33"/>
      <c r="J529" s="123">
        <v>40299</v>
      </c>
    </row>
    <row r="530" spans="1:10" ht="12" customHeight="1">
      <c r="A530" s="122">
        <v>500</v>
      </c>
      <c r="B530" s="403" t="s">
        <v>1082</v>
      </c>
      <c r="C530" s="209"/>
      <c r="D530" s="16">
        <v>18</v>
      </c>
      <c r="E530" s="216">
        <v>19</v>
      </c>
      <c r="F530" s="47">
        <v>835.1</v>
      </c>
      <c r="G530" s="186">
        <v>50</v>
      </c>
      <c r="H530" s="64" t="s">
        <v>1698</v>
      </c>
      <c r="I530" s="33"/>
      <c r="J530" s="123">
        <v>40299</v>
      </c>
    </row>
    <row r="531" spans="1:10" ht="12" customHeight="1">
      <c r="A531" s="122">
        <v>501</v>
      </c>
      <c r="B531" s="403" t="s">
        <v>1084</v>
      </c>
      <c r="C531" s="209"/>
      <c r="D531" s="16">
        <v>18</v>
      </c>
      <c r="E531" s="186">
        <v>18</v>
      </c>
      <c r="F531" s="47">
        <v>837.9</v>
      </c>
      <c r="G531" s="186">
        <v>40</v>
      </c>
      <c r="H531" s="64" t="s">
        <v>1699</v>
      </c>
      <c r="I531" s="33"/>
      <c r="J531" s="123">
        <v>40299</v>
      </c>
    </row>
    <row r="532" spans="1:10" ht="12" customHeight="1">
      <c r="A532" s="122">
        <v>502</v>
      </c>
      <c r="B532" s="403" t="s">
        <v>1086</v>
      </c>
      <c r="C532" s="209"/>
      <c r="D532" s="16">
        <v>12</v>
      </c>
      <c r="E532" s="186">
        <v>13</v>
      </c>
      <c r="F532" s="47">
        <v>471.5</v>
      </c>
      <c r="G532" s="186">
        <v>19</v>
      </c>
      <c r="H532" s="64" t="s">
        <v>1695</v>
      </c>
      <c r="I532" s="33"/>
      <c r="J532" s="123">
        <v>40299</v>
      </c>
    </row>
    <row r="533" spans="1:10" ht="12" customHeight="1">
      <c r="A533" s="122">
        <v>503</v>
      </c>
      <c r="B533" s="403" t="s">
        <v>1088</v>
      </c>
      <c r="C533" s="209"/>
      <c r="D533" s="16">
        <v>18</v>
      </c>
      <c r="E533" s="186">
        <v>18</v>
      </c>
      <c r="F533" s="47">
        <v>839.5</v>
      </c>
      <c r="G533" s="186">
        <v>52</v>
      </c>
      <c r="H533" s="64" t="s">
        <v>1696</v>
      </c>
      <c r="I533" s="33"/>
      <c r="J533" s="123">
        <v>40299</v>
      </c>
    </row>
    <row r="534" spans="1:10" ht="12" customHeight="1">
      <c r="A534" s="122">
        <v>504</v>
      </c>
      <c r="B534" s="403" t="s">
        <v>1090</v>
      </c>
      <c r="C534" s="209"/>
      <c r="D534" s="16">
        <v>18</v>
      </c>
      <c r="E534" s="186">
        <v>18</v>
      </c>
      <c r="F534" s="47">
        <v>836.6</v>
      </c>
      <c r="G534" s="186">
        <v>47</v>
      </c>
      <c r="H534" s="64" t="s">
        <v>1697</v>
      </c>
      <c r="I534" s="33"/>
      <c r="J534" s="123">
        <v>40299</v>
      </c>
    </row>
    <row r="535" spans="1:10" ht="12" customHeight="1">
      <c r="A535" s="122">
        <v>505</v>
      </c>
      <c r="B535" s="403" t="s">
        <v>1092</v>
      </c>
      <c r="C535" s="209"/>
      <c r="D535" s="16">
        <v>18</v>
      </c>
      <c r="E535" s="186">
        <v>18</v>
      </c>
      <c r="F535" s="47">
        <v>852.3</v>
      </c>
      <c r="G535" s="186">
        <v>45</v>
      </c>
      <c r="H535" s="64" t="s">
        <v>1700</v>
      </c>
      <c r="I535" s="33"/>
      <c r="J535" s="123">
        <v>40299</v>
      </c>
    </row>
    <row r="536" spans="1:10" ht="12" customHeight="1">
      <c r="A536" s="122">
        <v>506</v>
      </c>
      <c r="B536" s="403" t="s">
        <v>1094</v>
      </c>
      <c r="C536" s="209"/>
      <c r="D536" s="16">
        <v>18</v>
      </c>
      <c r="E536" s="186">
        <v>18</v>
      </c>
      <c r="F536" s="47">
        <v>870.4</v>
      </c>
      <c r="G536" s="186">
        <v>40</v>
      </c>
      <c r="H536" s="64" t="s">
        <v>1701</v>
      </c>
      <c r="I536" s="33"/>
      <c r="J536" s="123">
        <v>40299</v>
      </c>
    </row>
    <row r="537" spans="1:10" ht="12" customHeight="1">
      <c r="A537" s="122">
        <v>507</v>
      </c>
      <c r="B537" s="403" t="s">
        <v>1096</v>
      </c>
      <c r="C537" s="209"/>
      <c r="D537" s="16">
        <v>18</v>
      </c>
      <c r="E537" s="186">
        <v>18</v>
      </c>
      <c r="F537" s="47">
        <v>864.7</v>
      </c>
      <c r="G537" s="186">
        <v>53</v>
      </c>
      <c r="H537" s="64" t="s">
        <v>1702</v>
      </c>
      <c r="I537" s="33"/>
      <c r="J537" s="123">
        <v>40299</v>
      </c>
    </row>
    <row r="538" spans="1:10" ht="12" customHeight="1">
      <c r="A538" s="122">
        <v>508</v>
      </c>
      <c r="B538" s="403" t="s">
        <v>1097</v>
      </c>
      <c r="C538" s="209"/>
      <c r="D538" s="16">
        <v>18</v>
      </c>
      <c r="E538" s="186">
        <v>18</v>
      </c>
      <c r="F538" s="47">
        <v>831.3</v>
      </c>
      <c r="G538" s="186">
        <v>46</v>
      </c>
      <c r="H538" s="64" t="s">
        <v>1703</v>
      </c>
      <c r="I538" s="33"/>
      <c r="J538" s="123">
        <v>40299</v>
      </c>
    </row>
    <row r="539" spans="1:10" ht="12" customHeight="1">
      <c r="A539" s="122">
        <v>509</v>
      </c>
      <c r="B539" s="403" t="s">
        <v>1099</v>
      </c>
      <c r="C539" s="209"/>
      <c r="D539" s="16">
        <v>18</v>
      </c>
      <c r="E539" s="186">
        <v>19</v>
      </c>
      <c r="F539" s="47">
        <v>836.7</v>
      </c>
      <c r="G539" s="186">
        <v>38</v>
      </c>
      <c r="H539" s="64" t="s">
        <v>1704</v>
      </c>
      <c r="I539" s="33"/>
      <c r="J539" s="123">
        <v>40299</v>
      </c>
    </row>
    <row r="540" spans="1:10" ht="12" customHeight="1">
      <c r="A540" s="122">
        <v>510</v>
      </c>
      <c r="B540" s="403" t="s">
        <v>1100</v>
      </c>
      <c r="C540" s="209"/>
      <c r="D540" s="16">
        <v>18</v>
      </c>
      <c r="E540" s="186">
        <v>18</v>
      </c>
      <c r="F540" s="47">
        <v>836.5</v>
      </c>
      <c r="G540" s="186">
        <v>53</v>
      </c>
      <c r="H540" s="64" t="s">
        <v>1705</v>
      </c>
      <c r="I540" s="33"/>
      <c r="J540" s="123">
        <v>40299</v>
      </c>
    </row>
    <row r="541" spans="1:10" ht="26.25" customHeight="1">
      <c r="A541" s="122">
        <v>511</v>
      </c>
      <c r="B541" s="403" t="s">
        <v>1102</v>
      </c>
      <c r="C541" s="209"/>
      <c r="D541" s="16">
        <v>32</v>
      </c>
      <c r="E541" s="186">
        <v>32</v>
      </c>
      <c r="F541" s="47">
        <v>1290.6</v>
      </c>
      <c r="G541" s="186">
        <v>63</v>
      </c>
      <c r="H541" s="33"/>
      <c r="I541" s="33" t="s">
        <v>1708</v>
      </c>
      <c r="J541" s="123">
        <v>40299</v>
      </c>
    </row>
    <row r="542" spans="1:10" ht="24.75" customHeight="1">
      <c r="A542" s="122">
        <v>512</v>
      </c>
      <c r="B542" s="403" t="s">
        <v>1104</v>
      </c>
      <c r="C542" s="209"/>
      <c r="D542" s="16">
        <v>60</v>
      </c>
      <c r="E542" s="186">
        <v>60</v>
      </c>
      <c r="F542" s="47">
        <v>2465.9</v>
      </c>
      <c r="G542" s="186">
        <v>131</v>
      </c>
      <c r="H542" s="33"/>
      <c r="I542" s="33" t="s">
        <v>1708</v>
      </c>
      <c r="J542" s="123">
        <v>40299</v>
      </c>
    </row>
    <row r="543" spans="1:10" ht="24.75" customHeight="1">
      <c r="A543" s="122">
        <v>513</v>
      </c>
      <c r="B543" s="403" t="s">
        <v>1108</v>
      </c>
      <c r="C543" s="209"/>
      <c r="D543" s="16">
        <v>75</v>
      </c>
      <c r="E543" s="186">
        <v>75</v>
      </c>
      <c r="F543" s="47">
        <v>3462.5</v>
      </c>
      <c r="G543" s="186">
        <v>182</v>
      </c>
      <c r="H543" s="33"/>
      <c r="I543" s="33" t="s">
        <v>1708</v>
      </c>
      <c r="J543" s="123">
        <v>40299</v>
      </c>
    </row>
    <row r="544" spans="1:10" ht="23.25" customHeight="1">
      <c r="A544" s="122">
        <v>514</v>
      </c>
      <c r="B544" s="403" t="s">
        <v>1111</v>
      </c>
      <c r="C544" s="209"/>
      <c r="D544" s="16">
        <v>75</v>
      </c>
      <c r="E544" s="186">
        <v>75</v>
      </c>
      <c r="F544" s="47">
        <v>3484.6</v>
      </c>
      <c r="G544" s="186">
        <v>156</v>
      </c>
      <c r="H544" s="33"/>
      <c r="I544" s="33" t="s">
        <v>1708</v>
      </c>
      <c r="J544" s="123">
        <v>40299</v>
      </c>
    </row>
    <row r="545" spans="1:10" ht="25.5" customHeight="1">
      <c r="A545" s="122">
        <v>515</v>
      </c>
      <c r="B545" s="403" t="s">
        <v>1114</v>
      </c>
      <c r="C545" s="209"/>
      <c r="D545" s="16">
        <v>75</v>
      </c>
      <c r="E545" s="186">
        <v>76</v>
      </c>
      <c r="F545" s="47">
        <v>3539.9</v>
      </c>
      <c r="G545" s="186">
        <v>162</v>
      </c>
      <c r="H545" s="33"/>
      <c r="I545" s="33" t="s">
        <v>1708</v>
      </c>
      <c r="J545" s="123">
        <v>40299</v>
      </c>
    </row>
    <row r="546" spans="1:10" ht="24" customHeight="1">
      <c r="A546" s="122">
        <v>516</v>
      </c>
      <c r="B546" s="403" t="s">
        <v>1118</v>
      </c>
      <c r="C546" s="209"/>
      <c r="D546" s="16">
        <v>75</v>
      </c>
      <c r="E546" s="186">
        <v>75</v>
      </c>
      <c r="F546" s="47">
        <v>3562.3</v>
      </c>
      <c r="G546" s="186">
        <v>149</v>
      </c>
      <c r="H546" s="33"/>
      <c r="I546" s="33" t="s">
        <v>1708</v>
      </c>
      <c r="J546" s="123">
        <v>40299</v>
      </c>
    </row>
    <row r="547" spans="1:10" ht="28.5" customHeight="1">
      <c r="A547" s="122">
        <v>517</v>
      </c>
      <c r="B547" s="403" t="s">
        <v>1121</v>
      </c>
      <c r="C547" s="209"/>
      <c r="D547" s="16">
        <v>80</v>
      </c>
      <c r="E547" s="186">
        <v>80</v>
      </c>
      <c r="F547" s="47">
        <v>4000.7</v>
      </c>
      <c r="G547" s="186">
        <v>194</v>
      </c>
      <c r="H547" s="33"/>
      <c r="I547" s="33" t="s">
        <v>1708</v>
      </c>
      <c r="J547" s="123">
        <v>40299</v>
      </c>
    </row>
    <row r="548" spans="1:10" ht="12" customHeight="1">
      <c r="A548" s="122">
        <v>518</v>
      </c>
      <c r="B548" s="403" t="s">
        <v>1124</v>
      </c>
      <c r="C548" s="209"/>
      <c r="D548" s="16">
        <v>8</v>
      </c>
      <c r="E548" s="186">
        <v>8</v>
      </c>
      <c r="F548" s="47">
        <v>473.5</v>
      </c>
      <c r="G548" s="186">
        <v>16</v>
      </c>
      <c r="H548" s="64" t="s">
        <v>1706</v>
      </c>
      <c r="I548" s="33"/>
      <c r="J548" s="123">
        <v>40299</v>
      </c>
    </row>
    <row r="549" spans="1:10" ht="12" customHeight="1">
      <c r="A549" s="122">
        <v>519</v>
      </c>
      <c r="B549" s="403" t="s">
        <v>1126</v>
      </c>
      <c r="C549" s="209"/>
      <c r="D549" s="16">
        <v>12</v>
      </c>
      <c r="E549" s="186">
        <v>14</v>
      </c>
      <c r="F549" s="47">
        <v>809.4</v>
      </c>
      <c r="G549" s="186">
        <v>18</v>
      </c>
      <c r="H549" s="64" t="s">
        <v>1707</v>
      </c>
      <c r="I549" s="33"/>
      <c r="J549" s="123">
        <v>40299</v>
      </c>
    </row>
    <row r="550" spans="1:10" ht="24.75" customHeight="1">
      <c r="A550" s="122">
        <v>520</v>
      </c>
      <c r="B550" s="403" t="s">
        <v>1128</v>
      </c>
      <c r="C550" s="209"/>
      <c r="D550" s="16">
        <v>16</v>
      </c>
      <c r="E550" s="186">
        <v>16</v>
      </c>
      <c r="F550" s="205">
        <v>643.6</v>
      </c>
      <c r="G550" s="186">
        <v>29</v>
      </c>
      <c r="H550" s="33"/>
      <c r="I550" s="33" t="s">
        <v>1708</v>
      </c>
      <c r="J550" s="123">
        <v>40299</v>
      </c>
    </row>
    <row r="551" spans="1:10" ht="26.25" customHeight="1">
      <c r="A551" s="122">
        <v>521</v>
      </c>
      <c r="B551" s="403" t="s">
        <v>1130</v>
      </c>
      <c r="C551" s="367"/>
      <c r="D551" s="16">
        <v>32</v>
      </c>
      <c r="E551" s="186">
        <v>32</v>
      </c>
      <c r="F551" s="204">
        <v>1280.2</v>
      </c>
      <c r="G551" s="186">
        <v>68</v>
      </c>
      <c r="H551" s="33"/>
      <c r="I551" s="33" t="s">
        <v>1708</v>
      </c>
      <c r="J551" s="123">
        <v>40299</v>
      </c>
    </row>
    <row r="552" spans="1:10" ht="24.75" customHeight="1" thickBot="1">
      <c r="A552" s="220">
        <v>522</v>
      </c>
      <c r="B552" s="414" t="s">
        <v>1132</v>
      </c>
      <c r="C552" s="415"/>
      <c r="D552" s="214">
        <v>31</v>
      </c>
      <c r="E552" s="224">
        <v>31</v>
      </c>
      <c r="F552" s="225">
        <v>1239</v>
      </c>
      <c r="G552" s="224">
        <v>58</v>
      </c>
      <c r="H552" s="159"/>
      <c r="I552" s="159" t="s">
        <v>1708</v>
      </c>
      <c r="J552" s="223">
        <v>40299</v>
      </c>
    </row>
    <row r="553" spans="1:10" ht="17.25" customHeight="1" thickBot="1">
      <c r="A553" s="165"/>
      <c r="B553" s="438" t="s">
        <v>1269</v>
      </c>
      <c r="C553" s="439"/>
      <c r="D553" s="226">
        <f>SUM(D506:D552)</f>
        <v>971</v>
      </c>
      <c r="E553" s="226">
        <f>SUM(E506:E552)</f>
        <v>977</v>
      </c>
      <c r="F553" s="226">
        <f>SUM(F506:F552)</f>
        <v>44282.299999999996</v>
      </c>
      <c r="G553" s="227">
        <f>SUM(G506:G552)</f>
        <v>2240</v>
      </c>
      <c r="H553" s="169"/>
      <c r="I553" s="169"/>
      <c r="J553" s="228"/>
    </row>
    <row r="554" spans="1:10" ht="13.5" customHeight="1">
      <c r="A554" s="190"/>
      <c r="B554" s="79" t="s">
        <v>1137</v>
      </c>
      <c r="C554" s="79"/>
      <c r="D554" s="79"/>
      <c r="E554" s="79"/>
      <c r="F554" s="79"/>
      <c r="G554" s="79"/>
      <c r="H554" s="79"/>
      <c r="I554" s="79"/>
      <c r="J554" s="405"/>
    </row>
    <row r="555" spans="1:10" ht="12" customHeight="1">
      <c r="A555" s="122">
        <v>523</v>
      </c>
      <c r="B555" s="403" t="s">
        <v>1138</v>
      </c>
      <c r="C555" s="367"/>
      <c r="D555" s="16">
        <v>22</v>
      </c>
      <c r="E555" s="186">
        <v>23</v>
      </c>
      <c r="F555" s="43">
        <v>921.8</v>
      </c>
      <c r="G555" s="186">
        <v>60</v>
      </c>
      <c r="H555" s="64" t="s">
        <v>1709</v>
      </c>
      <c r="I555" s="33"/>
      <c r="J555" s="123">
        <v>40299</v>
      </c>
    </row>
    <row r="556" spans="1:10" ht="12" customHeight="1" thickBot="1">
      <c r="A556" s="220">
        <v>524</v>
      </c>
      <c r="B556" s="414" t="s">
        <v>1140</v>
      </c>
      <c r="C556" s="415"/>
      <c r="D556" s="214">
        <v>24</v>
      </c>
      <c r="E556" s="224">
        <v>24</v>
      </c>
      <c r="F556" s="43">
        <v>1143.5</v>
      </c>
      <c r="G556" s="224">
        <v>61</v>
      </c>
      <c r="H556" s="222" t="s">
        <v>1710</v>
      </c>
      <c r="I556" s="159"/>
      <c r="J556" s="223">
        <v>40299</v>
      </c>
    </row>
    <row r="557" spans="1:10" ht="14.25" customHeight="1" thickBot="1">
      <c r="A557" s="165"/>
      <c r="B557" s="416" t="s">
        <v>1269</v>
      </c>
      <c r="C557" s="420"/>
      <c r="D557" s="229">
        <f>SUM(D555:D556)</f>
        <v>46</v>
      </c>
      <c r="E557" s="229">
        <f>SUM(E555:E556)</f>
        <v>47</v>
      </c>
      <c r="F557" s="230">
        <f>SUM(F555:F556)</f>
        <v>2065.3</v>
      </c>
      <c r="G557" s="230">
        <f>SUM(G555:G556)</f>
        <v>121</v>
      </c>
      <c r="H557" s="169"/>
      <c r="I557" s="169"/>
      <c r="J557" s="231"/>
    </row>
    <row r="558" spans="1:10" ht="13.5" customHeight="1">
      <c r="A558" s="190"/>
      <c r="B558" s="442" t="s">
        <v>1142</v>
      </c>
      <c r="C558" s="443"/>
      <c r="D558" s="443"/>
      <c r="E558" s="443"/>
      <c r="F558" s="443"/>
      <c r="G558" s="443"/>
      <c r="H558" s="443"/>
      <c r="I558" s="443"/>
      <c r="J558" s="444"/>
    </row>
    <row r="559" spans="1:10" ht="13.5" customHeight="1">
      <c r="A559" s="122">
        <v>525</v>
      </c>
      <c r="B559" s="447" t="s">
        <v>1772</v>
      </c>
      <c r="C559" s="448"/>
      <c r="D559" s="232">
        <v>36</v>
      </c>
      <c r="E559" s="232">
        <v>36</v>
      </c>
      <c r="F559" s="154">
        <v>2140.1</v>
      </c>
      <c r="G559" s="233">
        <v>9</v>
      </c>
      <c r="H559" s="155" t="s">
        <v>1773</v>
      </c>
      <c r="I559" s="156"/>
      <c r="J559" s="157">
        <v>42036</v>
      </c>
    </row>
    <row r="560" spans="1:10" ht="12" customHeight="1">
      <c r="A560" s="122">
        <v>526</v>
      </c>
      <c r="B560" s="418" t="s">
        <v>1143</v>
      </c>
      <c r="C560" s="419"/>
      <c r="D560" s="35">
        <v>4</v>
      </c>
      <c r="E560" s="185">
        <v>4</v>
      </c>
      <c r="F560" s="198">
        <v>115.4</v>
      </c>
      <c r="G560" s="185">
        <v>5</v>
      </c>
      <c r="H560" s="150" t="s">
        <v>1738</v>
      </c>
      <c r="I560" s="151"/>
      <c r="J560" s="123">
        <v>41944</v>
      </c>
    </row>
    <row r="561" spans="1:10" ht="12" customHeight="1">
      <c r="A561" s="122">
        <v>527</v>
      </c>
      <c r="B561" s="403" t="s">
        <v>1145</v>
      </c>
      <c r="C561" s="367"/>
      <c r="D561" s="32">
        <v>4</v>
      </c>
      <c r="E561" s="185">
        <v>4</v>
      </c>
      <c r="F561" s="197">
        <v>219.9</v>
      </c>
      <c r="G561" s="185">
        <v>15</v>
      </c>
      <c r="H561" s="64" t="s">
        <v>1740</v>
      </c>
      <c r="I561" s="33"/>
      <c r="J561" s="152">
        <v>41944</v>
      </c>
    </row>
    <row r="562" spans="1:10" ht="12" customHeight="1">
      <c r="A562" s="122">
        <v>528</v>
      </c>
      <c r="B562" s="403" t="s">
        <v>1147</v>
      </c>
      <c r="C562" s="367"/>
      <c r="D562" s="32">
        <v>12</v>
      </c>
      <c r="E562" s="185">
        <v>12</v>
      </c>
      <c r="F562" s="197">
        <v>488.5</v>
      </c>
      <c r="G562" s="185">
        <v>25</v>
      </c>
      <c r="H562" s="64" t="s">
        <v>1741</v>
      </c>
      <c r="I562" s="33"/>
      <c r="J562" s="152">
        <v>41944</v>
      </c>
    </row>
    <row r="563" spans="1:10" ht="12" customHeight="1">
      <c r="A563" s="122">
        <v>529</v>
      </c>
      <c r="B563" s="403" t="s">
        <v>1149</v>
      </c>
      <c r="C563" s="367"/>
      <c r="D563" s="32">
        <v>2</v>
      </c>
      <c r="E563" s="185">
        <v>2</v>
      </c>
      <c r="F563" s="197">
        <v>204.7</v>
      </c>
      <c r="G563" s="185">
        <v>8</v>
      </c>
      <c r="H563" s="64" t="s">
        <v>1742</v>
      </c>
      <c r="I563" s="33"/>
      <c r="J563" s="152">
        <v>41944</v>
      </c>
    </row>
    <row r="564" spans="1:10" ht="12" customHeight="1">
      <c r="A564" s="122">
        <v>530</v>
      </c>
      <c r="B564" s="403" t="s">
        <v>1151</v>
      </c>
      <c r="C564" s="367"/>
      <c r="D564" s="32">
        <v>12</v>
      </c>
      <c r="E564" s="185">
        <v>12</v>
      </c>
      <c r="F564" s="197">
        <v>534.3</v>
      </c>
      <c r="G564" s="185">
        <v>33</v>
      </c>
      <c r="H564" s="64" t="s">
        <v>1743</v>
      </c>
      <c r="I564" s="33"/>
      <c r="J564" s="152">
        <v>41944</v>
      </c>
    </row>
    <row r="565" spans="1:10" ht="12" customHeight="1">
      <c r="A565" s="122">
        <v>531</v>
      </c>
      <c r="B565" s="403" t="s">
        <v>1153</v>
      </c>
      <c r="C565" s="367"/>
      <c r="D565" s="32">
        <v>16</v>
      </c>
      <c r="E565" s="185">
        <v>16</v>
      </c>
      <c r="F565" s="197">
        <v>789</v>
      </c>
      <c r="G565" s="185">
        <v>34</v>
      </c>
      <c r="H565" s="64" t="s">
        <v>1744</v>
      </c>
      <c r="I565" s="33"/>
      <c r="J565" s="152">
        <v>41944</v>
      </c>
    </row>
    <row r="566" spans="1:10" ht="12" customHeight="1">
      <c r="A566" s="122">
        <v>532</v>
      </c>
      <c r="B566" s="403" t="s">
        <v>1155</v>
      </c>
      <c r="C566" s="367"/>
      <c r="D566" s="32">
        <v>12</v>
      </c>
      <c r="E566" s="185">
        <v>12</v>
      </c>
      <c r="F566" s="197">
        <v>528.4</v>
      </c>
      <c r="G566" s="185">
        <v>26</v>
      </c>
      <c r="H566" s="64" t="s">
        <v>1745</v>
      </c>
      <c r="I566" s="33"/>
      <c r="J566" s="152">
        <v>41944</v>
      </c>
    </row>
    <row r="567" spans="1:10" ht="12" customHeight="1">
      <c r="A567" s="122">
        <v>533</v>
      </c>
      <c r="B567" s="403" t="s">
        <v>1157</v>
      </c>
      <c r="C567" s="367"/>
      <c r="D567" s="32">
        <v>4</v>
      </c>
      <c r="E567" s="185">
        <v>4</v>
      </c>
      <c r="F567" s="197">
        <v>184.7</v>
      </c>
      <c r="G567" s="185">
        <v>14</v>
      </c>
      <c r="H567" s="64" t="s">
        <v>1746</v>
      </c>
      <c r="I567" s="33"/>
      <c r="J567" s="152">
        <v>41944</v>
      </c>
    </row>
    <row r="568" spans="1:10" ht="12" customHeight="1">
      <c r="A568" s="122">
        <v>534</v>
      </c>
      <c r="B568" s="403" t="s">
        <v>1159</v>
      </c>
      <c r="C568" s="367"/>
      <c r="D568" s="32">
        <v>4</v>
      </c>
      <c r="E568" s="185">
        <v>4</v>
      </c>
      <c r="F568" s="197">
        <v>255.8</v>
      </c>
      <c r="G568" s="185">
        <v>16</v>
      </c>
      <c r="H568" s="64" t="s">
        <v>1747</v>
      </c>
      <c r="I568" s="33"/>
      <c r="J568" s="152">
        <v>41944</v>
      </c>
    </row>
    <row r="569" spans="1:10" ht="12" customHeight="1">
      <c r="A569" s="122">
        <v>535</v>
      </c>
      <c r="B569" s="403" t="s">
        <v>1161</v>
      </c>
      <c r="C569" s="367"/>
      <c r="D569" s="32">
        <v>2</v>
      </c>
      <c r="E569" s="185">
        <v>2</v>
      </c>
      <c r="F569" s="197">
        <v>96.5</v>
      </c>
      <c r="G569" s="185">
        <v>5</v>
      </c>
      <c r="H569" s="64" t="s">
        <v>1711</v>
      </c>
      <c r="I569" s="33"/>
      <c r="J569" s="123">
        <v>41548</v>
      </c>
    </row>
    <row r="570" spans="1:10" ht="12" customHeight="1">
      <c r="A570" s="122">
        <v>536</v>
      </c>
      <c r="B570" s="403" t="s">
        <v>1163</v>
      </c>
      <c r="C570" s="367"/>
      <c r="D570" s="32">
        <v>3</v>
      </c>
      <c r="E570" s="185">
        <v>3</v>
      </c>
      <c r="F570" s="197">
        <v>109</v>
      </c>
      <c r="G570" s="185">
        <v>8</v>
      </c>
      <c r="H570" s="64" t="s">
        <v>1718</v>
      </c>
      <c r="I570" s="33"/>
      <c r="J570" s="123">
        <v>41548</v>
      </c>
    </row>
    <row r="571" spans="1:10" ht="12" customHeight="1">
      <c r="A571" s="122">
        <v>537</v>
      </c>
      <c r="B571" s="403" t="s">
        <v>1165</v>
      </c>
      <c r="C571" s="367"/>
      <c r="D571" s="32">
        <v>3</v>
      </c>
      <c r="E571" s="185">
        <v>6</v>
      </c>
      <c r="F571" s="197">
        <v>176.8</v>
      </c>
      <c r="G571" s="185">
        <v>10</v>
      </c>
      <c r="H571" s="64" t="s">
        <v>1719</v>
      </c>
      <c r="I571" s="33"/>
      <c r="J571" s="123">
        <v>41548</v>
      </c>
    </row>
    <row r="572" spans="1:10" ht="12" customHeight="1">
      <c r="A572" s="122">
        <v>538</v>
      </c>
      <c r="B572" s="403" t="s">
        <v>1167</v>
      </c>
      <c r="C572" s="367"/>
      <c r="D572" s="32">
        <v>4</v>
      </c>
      <c r="E572" s="185">
        <v>4</v>
      </c>
      <c r="F572" s="197">
        <v>108</v>
      </c>
      <c r="G572" s="185">
        <v>3</v>
      </c>
      <c r="H572" s="64" t="s">
        <v>1720</v>
      </c>
      <c r="I572" s="33"/>
      <c r="J572" s="123">
        <v>41548</v>
      </c>
    </row>
    <row r="573" spans="1:10" ht="12" customHeight="1">
      <c r="A573" s="122">
        <v>539</v>
      </c>
      <c r="B573" s="403" t="s">
        <v>1169</v>
      </c>
      <c r="C573" s="367"/>
      <c r="D573" s="32">
        <v>4</v>
      </c>
      <c r="E573" s="185">
        <v>5</v>
      </c>
      <c r="F573" s="197">
        <v>267.3</v>
      </c>
      <c r="G573" s="185">
        <v>15</v>
      </c>
      <c r="H573" s="64" t="s">
        <v>1721</v>
      </c>
      <c r="I573" s="33"/>
      <c r="J573" s="123">
        <v>41548</v>
      </c>
    </row>
    <row r="574" spans="1:10" ht="12" customHeight="1">
      <c r="A574" s="122">
        <v>540</v>
      </c>
      <c r="B574" s="403" t="s">
        <v>1171</v>
      </c>
      <c r="C574" s="367"/>
      <c r="D574" s="32">
        <v>4</v>
      </c>
      <c r="E574" s="185">
        <v>8</v>
      </c>
      <c r="F574" s="197">
        <v>270</v>
      </c>
      <c r="G574" s="185">
        <v>10</v>
      </c>
      <c r="H574" s="64" t="s">
        <v>1722</v>
      </c>
      <c r="I574" s="33"/>
      <c r="J574" s="123">
        <v>41548</v>
      </c>
    </row>
    <row r="575" spans="1:10" ht="12" customHeight="1">
      <c r="A575" s="122">
        <v>541</v>
      </c>
      <c r="B575" s="403" t="s">
        <v>1173</v>
      </c>
      <c r="C575" s="367"/>
      <c r="D575" s="32">
        <v>4</v>
      </c>
      <c r="E575" s="185">
        <v>4</v>
      </c>
      <c r="F575" s="197">
        <v>106</v>
      </c>
      <c r="G575" s="185">
        <v>4</v>
      </c>
      <c r="H575" s="64" t="s">
        <v>1723</v>
      </c>
      <c r="I575" s="33"/>
      <c r="J575" s="123">
        <v>41548</v>
      </c>
    </row>
    <row r="576" spans="1:10" ht="12" customHeight="1">
      <c r="A576" s="122">
        <v>542</v>
      </c>
      <c r="B576" s="403" t="s">
        <v>1175</v>
      </c>
      <c r="C576" s="367"/>
      <c r="D576" s="32">
        <v>4</v>
      </c>
      <c r="E576" s="185">
        <v>4</v>
      </c>
      <c r="F576" s="197">
        <v>144</v>
      </c>
      <c r="G576" s="185">
        <v>11</v>
      </c>
      <c r="H576" s="64" t="s">
        <v>1724</v>
      </c>
      <c r="I576" s="33"/>
      <c r="J576" s="123">
        <v>41548</v>
      </c>
    </row>
    <row r="577" spans="1:10" ht="12" customHeight="1">
      <c r="A577" s="122">
        <v>543</v>
      </c>
      <c r="B577" s="403" t="s">
        <v>1177</v>
      </c>
      <c r="C577" s="367"/>
      <c r="D577" s="32">
        <v>18</v>
      </c>
      <c r="E577" s="185">
        <v>18</v>
      </c>
      <c r="F577" s="197">
        <v>855.2</v>
      </c>
      <c r="G577" s="185">
        <v>34</v>
      </c>
      <c r="H577" s="64" t="s">
        <v>1725</v>
      </c>
      <c r="I577" s="33"/>
      <c r="J577" s="123">
        <v>41548</v>
      </c>
    </row>
    <row r="578" spans="1:10" ht="12" customHeight="1">
      <c r="A578" s="122">
        <v>544</v>
      </c>
      <c r="B578" s="403" t="s">
        <v>1179</v>
      </c>
      <c r="C578" s="367"/>
      <c r="D578" s="32">
        <v>4</v>
      </c>
      <c r="E578" s="185">
        <v>4</v>
      </c>
      <c r="F578" s="197">
        <v>120.2</v>
      </c>
      <c r="G578" s="185">
        <v>7</v>
      </c>
      <c r="H578" s="64" t="s">
        <v>1726</v>
      </c>
      <c r="I578" s="33"/>
      <c r="J578" s="123">
        <v>41548</v>
      </c>
    </row>
    <row r="579" spans="1:10" ht="12" customHeight="1">
      <c r="A579" s="122">
        <v>545</v>
      </c>
      <c r="B579" s="403" t="s">
        <v>1181</v>
      </c>
      <c r="C579" s="367"/>
      <c r="D579" s="32">
        <v>4</v>
      </c>
      <c r="E579" s="185">
        <v>4</v>
      </c>
      <c r="F579" s="197">
        <v>121.1</v>
      </c>
      <c r="G579" s="185">
        <v>6</v>
      </c>
      <c r="H579" s="64" t="s">
        <v>1727</v>
      </c>
      <c r="I579" s="33"/>
      <c r="J579" s="123">
        <v>41548</v>
      </c>
    </row>
    <row r="580" spans="1:10" ht="12" customHeight="1">
      <c r="A580" s="122">
        <v>546</v>
      </c>
      <c r="B580" s="403" t="s">
        <v>1183</v>
      </c>
      <c r="C580" s="367"/>
      <c r="D580" s="32">
        <v>6</v>
      </c>
      <c r="E580" s="185">
        <v>6</v>
      </c>
      <c r="F580" s="197">
        <v>129</v>
      </c>
      <c r="G580" s="185">
        <v>14</v>
      </c>
      <c r="H580" s="64" t="s">
        <v>1728</v>
      </c>
      <c r="I580" s="33"/>
      <c r="J580" s="123">
        <v>41548</v>
      </c>
    </row>
    <row r="581" spans="1:10" ht="12" customHeight="1">
      <c r="A581" s="122">
        <v>547</v>
      </c>
      <c r="B581" s="403" t="s">
        <v>1184</v>
      </c>
      <c r="C581" s="367"/>
      <c r="D581" s="32">
        <v>2</v>
      </c>
      <c r="E581" s="185">
        <v>2</v>
      </c>
      <c r="F581" s="197">
        <v>79.7</v>
      </c>
      <c r="G581" s="185">
        <v>4</v>
      </c>
      <c r="H581" s="64" t="s">
        <v>1729</v>
      </c>
      <c r="I581" s="33"/>
      <c r="J581" s="123">
        <v>41548</v>
      </c>
    </row>
    <row r="582" spans="1:10" ht="12" customHeight="1">
      <c r="A582" s="122">
        <v>548</v>
      </c>
      <c r="B582" s="403" t="s">
        <v>1186</v>
      </c>
      <c r="C582" s="367"/>
      <c r="D582" s="32">
        <v>9</v>
      </c>
      <c r="E582" s="185">
        <v>9</v>
      </c>
      <c r="F582" s="197">
        <v>308</v>
      </c>
      <c r="G582" s="185">
        <v>20</v>
      </c>
      <c r="H582" s="64" t="s">
        <v>1730</v>
      </c>
      <c r="I582" s="33"/>
      <c r="J582" s="123">
        <v>41548</v>
      </c>
    </row>
    <row r="583" spans="1:10" ht="12" customHeight="1">
      <c r="A583" s="122">
        <v>549</v>
      </c>
      <c r="B583" s="403" t="s">
        <v>1188</v>
      </c>
      <c r="C583" s="367"/>
      <c r="D583" s="32">
        <v>2</v>
      </c>
      <c r="E583" s="185">
        <v>3</v>
      </c>
      <c r="F583" s="197">
        <v>95.8</v>
      </c>
      <c r="G583" s="185">
        <v>6</v>
      </c>
      <c r="H583" s="64" t="s">
        <v>1731</v>
      </c>
      <c r="I583" s="33"/>
      <c r="J583" s="123">
        <v>41548</v>
      </c>
    </row>
    <row r="584" spans="1:10" ht="12" customHeight="1">
      <c r="A584" s="122">
        <v>550</v>
      </c>
      <c r="B584" s="403" t="s">
        <v>1190</v>
      </c>
      <c r="C584" s="367"/>
      <c r="D584" s="32">
        <v>6</v>
      </c>
      <c r="E584" s="185">
        <v>6</v>
      </c>
      <c r="F584" s="197">
        <v>256.1</v>
      </c>
      <c r="G584" s="185">
        <v>14</v>
      </c>
      <c r="H584" s="64" t="s">
        <v>1732</v>
      </c>
      <c r="I584" s="33"/>
      <c r="J584" s="123">
        <v>41548</v>
      </c>
    </row>
    <row r="585" spans="1:10" ht="12" customHeight="1">
      <c r="A585" s="122">
        <v>551</v>
      </c>
      <c r="B585" s="403" t="s">
        <v>1192</v>
      </c>
      <c r="C585" s="367"/>
      <c r="D585" s="32">
        <v>4</v>
      </c>
      <c r="E585" s="185">
        <v>4</v>
      </c>
      <c r="F585" s="197">
        <v>241.7</v>
      </c>
      <c r="G585" s="185">
        <v>11</v>
      </c>
      <c r="H585" s="64" t="s">
        <v>1717</v>
      </c>
      <c r="I585" s="33"/>
      <c r="J585" s="123">
        <v>41548</v>
      </c>
    </row>
    <row r="586" spans="1:10" ht="12" customHeight="1">
      <c r="A586" s="122">
        <v>552</v>
      </c>
      <c r="B586" s="403" t="s">
        <v>1194</v>
      </c>
      <c r="C586" s="367"/>
      <c r="D586" s="32">
        <v>2</v>
      </c>
      <c r="E586" s="185">
        <v>2</v>
      </c>
      <c r="F586" s="197">
        <v>133.3</v>
      </c>
      <c r="G586" s="185">
        <v>9</v>
      </c>
      <c r="H586" s="64" t="s">
        <v>1737</v>
      </c>
      <c r="I586" s="33"/>
      <c r="J586" s="123">
        <v>41548</v>
      </c>
    </row>
    <row r="587" spans="1:10" ht="12" customHeight="1">
      <c r="A587" s="122">
        <v>553</v>
      </c>
      <c r="B587" s="403" t="s">
        <v>1195</v>
      </c>
      <c r="C587" s="367"/>
      <c r="D587" s="32">
        <v>2</v>
      </c>
      <c r="E587" s="185">
        <v>2</v>
      </c>
      <c r="F587" s="197">
        <v>134</v>
      </c>
      <c r="G587" s="185">
        <v>12</v>
      </c>
      <c r="H587" s="64" t="s">
        <v>1733</v>
      </c>
      <c r="I587" s="33"/>
      <c r="J587" s="123">
        <v>41548</v>
      </c>
    </row>
    <row r="588" spans="1:10" ht="12" customHeight="1">
      <c r="A588" s="122">
        <v>554</v>
      </c>
      <c r="B588" s="403" t="s">
        <v>1197</v>
      </c>
      <c r="C588" s="367"/>
      <c r="D588" s="32">
        <v>2</v>
      </c>
      <c r="E588" s="185">
        <v>2</v>
      </c>
      <c r="F588" s="197">
        <v>134.9</v>
      </c>
      <c r="G588" s="185">
        <v>10</v>
      </c>
      <c r="H588" s="64" t="s">
        <v>1734</v>
      </c>
      <c r="I588" s="33"/>
      <c r="J588" s="123">
        <v>41548</v>
      </c>
    </row>
    <row r="589" spans="1:10" ht="12" customHeight="1">
      <c r="A589" s="122">
        <v>555</v>
      </c>
      <c r="B589" s="403" t="s">
        <v>1198</v>
      </c>
      <c r="C589" s="367"/>
      <c r="D589" s="32">
        <v>22</v>
      </c>
      <c r="E589" s="185">
        <v>22</v>
      </c>
      <c r="F589" s="197">
        <v>972.44</v>
      </c>
      <c r="G589" s="185">
        <v>46</v>
      </c>
      <c r="H589" s="64" t="s">
        <v>1735</v>
      </c>
      <c r="I589" s="33"/>
      <c r="J589" s="123">
        <v>41548</v>
      </c>
    </row>
    <row r="590" spans="1:10" ht="12" customHeight="1">
      <c r="A590" s="122">
        <v>556</v>
      </c>
      <c r="B590" s="403" t="s">
        <v>1200</v>
      </c>
      <c r="C590" s="367"/>
      <c r="D590" s="32">
        <v>4</v>
      </c>
      <c r="E590" s="185">
        <v>7</v>
      </c>
      <c r="F590" s="197">
        <v>262.8</v>
      </c>
      <c r="G590" s="185">
        <v>21</v>
      </c>
      <c r="H590" s="64" t="s">
        <v>1736</v>
      </c>
      <c r="I590" s="33"/>
      <c r="J590" s="123">
        <v>41548</v>
      </c>
    </row>
    <row r="591" spans="1:10" ht="12" customHeight="1">
      <c r="A591" s="122">
        <v>557</v>
      </c>
      <c r="B591" s="403" t="s">
        <v>1202</v>
      </c>
      <c r="C591" s="367"/>
      <c r="D591" s="32">
        <v>4</v>
      </c>
      <c r="E591" s="185">
        <v>4</v>
      </c>
      <c r="F591" s="197">
        <v>145.8</v>
      </c>
      <c r="G591" s="185">
        <v>12</v>
      </c>
      <c r="H591" s="64" t="s">
        <v>1712</v>
      </c>
      <c r="I591" s="33"/>
      <c r="J591" s="123">
        <v>41548</v>
      </c>
    </row>
    <row r="592" spans="1:10" ht="12" customHeight="1">
      <c r="A592" s="122">
        <v>558</v>
      </c>
      <c r="B592" s="403" t="s">
        <v>1204</v>
      </c>
      <c r="C592" s="367"/>
      <c r="D592" s="32">
        <v>12</v>
      </c>
      <c r="E592" s="185">
        <v>12</v>
      </c>
      <c r="F592" s="197">
        <v>456</v>
      </c>
      <c r="G592" s="185">
        <v>22</v>
      </c>
      <c r="H592" s="64" t="s">
        <v>1713</v>
      </c>
      <c r="I592" s="33"/>
      <c r="J592" s="123">
        <v>41548</v>
      </c>
    </row>
    <row r="593" spans="1:10" ht="12" customHeight="1">
      <c r="A593" s="122">
        <v>559</v>
      </c>
      <c r="B593" s="403" t="s">
        <v>1206</v>
      </c>
      <c r="C593" s="367"/>
      <c r="D593" s="32">
        <v>4</v>
      </c>
      <c r="E593" s="185">
        <v>4</v>
      </c>
      <c r="F593" s="197">
        <v>166.3</v>
      </c>
      <c r="G593" s="185">
        <v>3</v>
      </c>
      <c r="H593" s="64" t="s">
        <v>1714</v>
      </c>
      <c r="I593" s="33"/>
      <c r="J593" s="123">
        <v>41548</v>
      </c>
    </row>
    <row r="594" spans="1:10" ht="12" customHeight="1">
      <c r="A594" s="122">
        <v>560</v>
      </c>
      <c r="B594" s="403" t="s">
        <v>1208</v>
      </c>
      <c r="C594" s="367"/>
      <c r="D594" s="32">
        <v>8</v>
      </c>
      <c r="E594" s="185">
        <v>8</v>
      </c>
      <c r="F594" s="197">
        <v>362.3</v>
      </c>
      <c r="G594" s="185">
        <v>20</v>
      </c>
      <c r="H594" s="64" t="s">
        <v>1715</v>
      </c>
      <c r="I594" s="33"/>
      <c r="J594" s="123">
        <v>41548</v>
      </c>
    </row>
    <row r="595" spans="1:14" ht="12" customHeight="1" thickBot="1">
      <c r="A595" s="220">
        <v>561</v>
      </c>
      <c r="B595" s="414" t="s">
        <v>1210</v>
      </c>
      <c r="C595" s="415"/>
      <c r="D595" s="168">
        <v>2</v>
      </c>
      <c r="E595" s="221">
        <v>2</v>
      </c>
      <c r="F595" s="218">
        <v>98.3</v>
      </c>
      <c r="G595" s="221">
        <v>5</v>
      </c>
      <c r="H595" s="179" t="s">
        <v>1716</v>
      </c>
      <c r="I595" s="159"/>
      <c r="J595" s="182">
        <v>41548</v>
      </c>
      <c r="M595" s="1">
        <v>582</v>
      </c>
      <c r="N595" s="1">
        <v>595</v>
      </c>
    </row>
    <row r="596" spans="1:10" ht="18" customHeight="1" thickBot="1">
      <c r="A596" s="165"/>
      <c r="B596" s="416" t="s">
        <v>1269</v>
      </c>
      <c r="C596" s="420"/>
      <c r="D596" s="217">
        <f>SUM(D559:D595)</f>
        <v>251</v>
      </c>
      <c r="E596" s="217">
        <f>SUM(E559:E595)</f>
        <v>263</v>
      </c>
      <c r="F596" s="219">
        <f>SUM(F559:F595)</f>
        <v>11811.339999999995</v>
      </c>
      <c r="G596" s="219">
        <f>SUM(G559:G595)</f>
        <v>527</v>
      </c>
      <c r="H596" s="169"/>
      <c r="I596" s="169"/>
      <c r="J596" s="170"/>
    </row>
    <row r="597" spans="1:10" ht="13.5" customHeight="1" thickBot="1">
      <c r="A597" s="163"/>
      <c r="B597" s="449" t="s">
        <v>27</v>
      </c>
      <c r="C597" s="421"/>
      <c r="D597" s="421"/>
      <c r="E597" s="421"/>
      <c r="F597" s="421"/>
      <c r="G597" s="421"/>
      <c r="H597" s="421"/>
      <c r="I597" s="421"/>
      <c r="J597" s="422"/>
    </row>
    <row r="598" spans="1:10" ht="13.5" customHeight="1">
      <c r="A598" s="171">
        <v>562</v>
      </c>
      <c r="B598" s="450" t="s">
        <v>1778</v>
      </c>
      <c r="C598" s="451"/>
      <c r="D598" s="250">
        <v>45</v>
      </c>
      <c r="E598" s="250">
        <v>49</v>
      </c>
      <c r="F598" s="154">
        <v>2453.4</v>
      </c>
      <c r="G598" s="250">
        <v>143</v>
      </c>
      <c r="H598" s="155" t="s">
        <v>10</v>
      </c>
      <c r="I598" s="154"/>
      <c r="J598" s="172">
        <v>42095</v>
      </c>
    </row>
    <row r="599" spans="1:10" ht="13.5" customHeight="1">
      <c r="A599" s="122">
        <v>563</v>
      </c>
      <c r="B599" s="445" t="s">
        <v>1779</v>
      </c>
      <c r="C599" s="446"/>
      <c r="D599" s="233">
        <v>8</v>
      </c>
      <c r="E599" s="250">
        <v>8</v>
      </c>
      <c r="F599" s="153">
        <v>867.4</v>
      </c>
      <c r="G599" s="250">
        <v>51</v>
      </c>
      <c r="H599" s="155" t="s">
        <v>11</v>
      </c>
      <c r="I599" s="153"/>
      <c r="J599" s="157">
        <v>42095</v>
      </c>
    </row>
    <row r="600" spans="1:10" ht="13.5" customHeight="1">
      <c r="A600" s="171">
        <v>564</v>
      </c>
      <c r="B600" s="445" t="s">
        <v>1780</v>
      </c>
      <c r="C600" s="446"/>
      <c r="D600" s="233">
        <v>8</v>
      </c>
      <c r="E600" s="250">
        <v>8</v>
      </c>
      <c r="F600" s="153">
        <v>903.6</v>
      </c>
      <c r="G600" s="250">
        <v>39</v>
      </c>
      <c r="H600" s="155" t="s">
        <v>12</v>
      </c>
      <c r="I600" s="153"/>
      <c r="J600" s="157">
        <v>42095</v>
      </c>
    </row>
    <row r="601" spans="1:10" ht="13.5" customHeight="1">
      <c r="A601" s="122">
        <v>565</v>
      </c>
      <c r="B601" s="445" t="s">
        <v>1781</v>
      </c>
      <c r="C601" s="446"/>
      <c r="D601" s="233">
        <v>24</v>
      </c>
      <c r="E601" s="250">
        <v>24</v>
      </c>
      <c r="F601" s="153">
        <v>897.1</v>
      </c>
      <c r="G601" s="250">
        <v>62</v>
      </c>
      <c r="H601" s="155" t="s">
        <v>13</v>
      </c>
      <c r="I601" s="153"/>
      <c r="J601" s="157">
        <v>42095</v>
      </c>
    </row>
    <row r="602" spans="1:10" ht="13.5" customHeight="1">
      <c r="A602" s="171">
        <v>566</v>
      </c>
      <c r="B602" s="445" t="s">
        <v>1776</v>
      </c>
      <c r="C602" s="446"/>
      <c r="D602" s="233">
        <v>8</v>
      </c>
      <c r="E602" s="250">
        <v>8</v>
      </c>
      <c r="F602" s="153">
        <v>900.3</v>
      </c>
      <c r="G602" s="250">
        <v>60</v>
      </c>
      <c r="H602" s="155" t="s">
        <v>8</v>
      </c>
      <c r="I602" s="153"/>
      <c r="J602" s="157">
        <v>42095</v>
      </c>
    </row>
    <row r="603" spans="1:10" ht="13.5" customHeight="1">
      <c r="A603" s="122">
        <v>567</v>
      </c>
      <c r="B603" s="445" t="s">
        <v>1777</v>
      </c>
      <c r="C603" s="446"/>
      <c r="D603" s="233">
        <v>8</v>
      </c>
      <c r="E603" s="250">
        <v>8</v>
      </c>
      <c r="F603" s="153">
        <v>828.2</v>
      </c>
      <c r="G603" s="250">
        <v>60</v>
      </c>
      <c r="H603" s="155" t="s">
        <v>9</v>
      </c>
      <c r="I603" s="153"/>
      <c r="J603" s="157">
        <v>42095</v>
      </c>
    </row>
    <row r="604" spans="1:10" ht="13.5" customHeight="1">
      <c r="A604" s="171">
        <v>568</v>
      </c>
      <c r="B604" s="445" t="s">
        <v>1782</v>
      </c>
      <c r="C604" s="446"/>
      <c r="D604" s="233">
        <v>18</v>
      </c>
      <c r="E604" s="250">
        <v>18</v>
      </c>
      <c r="F604" s="153">
        <v>79</v>
      </c>
      <c r="G604" s="250">
        <v>6</v>
      </c>
      <c r="H604" s="155" t="s">
        <v>14</v>
      </c>
      <c r="I604" s="153"/>
      <c r="J604" s="157">
        <v>42095</v>
      </c>
    </row>
    <row r="605" spans="1:10" ht="13.5" customHeight="1">
      <c r="A605" s="122">
        <v>569</v>
      </c>
      <c r="B605" s="445" t="s">
        <v>1783</v>
      </c>
      <c r="C605" s="446"/>
      <c r="D605" s="233">
        <v>12</v>
      </c>
      <c r="E605" s="250">
        <v>18</v>
      </c>
      <c r="F605" s="153">
        <v>398</v>
      </c>
      <c r="G605" s="250">
        <v>23</v>
      </c>
      <c r="H605" s="155" t="s">
        <v>15</v>
      </c>
      <c r="I605" s="153"/>
      <c r="J605" s="157">
        <v>42095</v>
      </c>
    </row>
    <row r="606" spans="1:10" ht="13.5" customHeight="1">
      <c r="A606" s="171">
        <v>570</v>
      </c>
      <c r="B606" s="445" t="s">
        <v>1784</v>
      </c>
      <c r="C606" s="446"/>
      <c r="D606" s="233">
        <v>8</v>
      </c>
      <c r="E606" s="250">
        <v>8</v>
      </c>
      <c r="F606" s="153">
        <v>404.9</v>
      </c>
      <c r="G606" s="250">
        <v>25</v>
      </c>
      <c r="H606" s="155" t="s">
        <v>16</v>
      </c>
      <c r="I606" s="153"/>
      <c r="J606" s="157">
        <v>42095</v>
      </c>
    </row>
    <row r="607" spans="1:10" ht="13.5" customHeight="1">
      <c r="A607" s="122">
        <v>571</v>
      </c>
      <c r="B607" s="445" t="s">
        <v>1785</v>
      </c>
      <c r="C607" s="446"/>
      <c r="D607" s="233">
        <v>18</v>
      </c>
      <c r="E607" s="250">
        <v>18</v>
      </c>
      <c r="F607" s="153">
        <v>1327.8</v>
      </c>
      <c r="G607" s="250">
        <v>81</v>
      </c>
      <c r="H607" s="155" t="s">
        <v>17</v>
      </c>
      <c r="I607" s="153"/>
      <c r="J607" s="157">
        <v>42095</v>
      </c>
    </row>
    <row r="608" spans="1:10" ht="13.5" customHeight="1">
      <c r="A608" s="171">
        <v>572</v>
      </c>
      <c r="B608" s="445" t="s">
        <v>0</v>
      </c>
      <c r="C608" s="446"/>
      <c r="D608" s="233">
        <v>27</v>
      </c>
      <c r="E608" s="250">
        <v>28</v>
      </c>
      <c r="F608" s="153">
        <v>396.4</v>
      </c>
      <c r="G608" s="250">
        <v>20</v>
      </c>
      <c r="H608" s="155" t="s">
        <v>18</v>
      </c>
      <c r="I608" s="153"/>
      <c r="J608" s="157">
        <v>42095</v>
      </c>
    </row>
    <row r="609" spans="1:10" ht="13.5" customHeight="1">
      <c r="A609" s="122">
        <v>573</v>
      </c>
      <c r="B609" s="445" t="s">
        <v>1</v>
      </c>
      <c r="C609" s="446"/>
      <c r="D609" s="233">
        <v>27</v>
      </c>
      <c r="E609" s="250">
        <v>27</v>
      </c>
      <c r="F609" s="153">
        <v>389.6</v>
      </c>
      <c r="G609" s="250">
        <v>30</v>
      </c>
      <c r="H609" s="155" t="s">
        <v>19</v>
      </c>
      <c r="I609" s="153"/>
      <c r="J609" s="157">
        <v>42095</v>
      </c>
    </row>
    <row r="610" spans="1:10" ht="13.5" customHeight="1">
      <c r="A610" s="171">
        <v>574</v>
      </c>
      <c r="B610" s="445" t="s">
        <v>2</v>
      </c>
      <c r="C610" s="446"/>
      <c r="D610" s="233">
        <v>22</v>
      </c>
      <c r="E610" s="250">
        <v>22</v>
      </c>
      <c r="F610" s="153">
        <v>508</v>
      </c>
      <c r="G610" s="250">
        <v>36</v>
      </c>
      <c r="H610" s="155" t="s">
        <v>20</v>
      </c>
      <c r="I610" s="153"/>
      <c r="J610" s="157">
        <v>42095</v>
      </c>
    </row>
    <row r="611" spans="1:10" ht="13.5" customHeight="1">
      <c r="A611" s="122">
        <v>575</v>
      </c>
      <c r="B611" s="445" t="s">
        <v>3</v>
      </c>
      <c r="C611" s="446"/>
      <c r="D611" s="233">
        <v>22</v>
      </c>
      <c r="E611" s="250">
        <v>23</v>
      </c>
      <c r="F611" s="153">
        <v>383.3</v>
      </c>
      <c r="G611" s="250">
        <v>22</v>
      </c>
      <c r="H611" s="155" t="s">
        <v>21</v>
      </c>
      <c r="I611" s="153"/>
      <c r="J611" s="157">
        <v>42095</v>
      </c>
    </row>
    <row r="612" spans="1:10" ht="13.5" customHeight="1">
      <c r="A612" s="171">
        <v>576</v>
      </c>
      <c r="B612" s="445" t="s">
        <v>4</v>
      </c>
      <c r="C612" s="446"/>
      <c r="D612" s="233">
        <v>22</v>
      </c>
      <c r="E612" s="250">
        <v>22</v>
      </c>
      <c r="F612" s="153">
        <v>829.5</v>
      </c>
      <c r="G612" s="250">
        <v>57</v>
      </c>
      <c r="H612" s="155" t="s">
        <v>22</v>
      </c>
      <c r="I612" s="153"/>
      <c r="J612" s="157">
        <v>42095</v>
      </c>
    </row>
    <row r="613" spans="1:10" ht="13.5" customHeight="1">
      <c r="A613" s="122">
        <v>577</v>
      </c>
      <c r="B613" s="445" t="s">
        <v>5</v>
      </c>
      <c r="C613" s="446"/>
      <c r="D613" s="233">
        <v>18</v>
      </c>
      <c r="E613" s="250">
        <v>19</v>
      </c>
      <c r="F613" s="153">
        <v>1287.4</v>
      </c>
      <c r="G613" s="250">
        <v>78</v>
      </c>
      <c r="H613" s="155" t="s">
        <v>23</v>
      </c>
      <c r="I613" s="153"/>
      <c r="J613" s="157">
        <v>42095</v>
      </c>
    </row>
    <row r="614" spans="1:16" ht="13.5" customHeight="1" thickBot="1">
      <c r="A614" s="171">
        <v>578</v>
      </c>
      <c r="B614" s="445" t="s">
        <v>6</v>
      </c>
      <c r="C614" s="446"/>
      <c r="D614" s="252">
        <v>4</v>
      </c>
      <c r="E614" s="253">
        <v>4</v>
      </c>
      <c r="F614" s="249">
        <v>1269</v>
      </c>
      <c r="G614" s="251">
        <v>72</v>
      </c>
      <c r="H614" s="155" t="s">
        <v>24</v>
      </c>
      <c r="I614" s="164"/>
      <c r="J614" s="157">
        <v>42095</v>
      </c>
      <c r="L614" s="1">
        <v>1</v>
      </c>
      <c r="M614" s="1">
        <v>573</v>
      </c>
      <c r="N614" s="1">
        <v>18</v>
      </c>
      <c r="O614" s="1">
        <v>-14</v>
      </c>
      <c r="P614" s="1">
        <f>M614+N614+O614+L614</f>
        <v>578</v>
      </c>
    </row>
    <row r="615" spans="1:10" ht="13.5" customHeight="1" thickBot="1">
      <c r="A615" s="165"/>
      <c r="B615" s="416" t="s">
        <v>1269</v>
      </c>
      <c r="C615" s="420"/>
      <c r="D615" s="166">
        <f>SUM(D598:D614)</f>
        <v>299</v>
      </c>
      <c r="E615" s="166">
        <f>SUM(E598:E614)</f>
        <v>312</v>
      </c>
      <c r="F615" s="166">
        <f>SUM(F598:F614)</f>
        <v>14122.9</v>
      </c>
      <c r="G615" s="166">
        <f>SUM(G598:G614)</f>
        <v>865</v>
      </c>
      <c r="H615" s="166"/>
      <c r="I615" s="166"/>
      <c r="J615" s="167"/>
    </row>
    <row r="616" spans="1:10" ht="13.5" customHeight="1" thickBot="1">
      <c r="A616" s="163"/>
      <c r="B616" s="436" t="s">
        <v>1215</v>
      </c>
      <c r="C616" s="437"/>
      <c r="D616" s="160">
        <f>D47+D74+D183+D240+D306+D345+D369+D396+D459+D504+D553+D557+D596+D615</f>
        <v>7891</v>
      </c>
      <c r="E616" s="160">
        <f>E47+E74+E183+E240+E306+E345+E369+E396+E459+E504+E553+E557+E596+E615</f>
        <v>8200</v>
      </c>
      <c r="F616" s="160">
        <f>F47+F74+F183+F240+F306+F345+F369+F396+F459+F504+F553+F557+F596+F615</f>
        <v>379068.7399999999</v>
      </c>
      <c r="G616" s="160">
        <f>G47+G74+G183+G240+G306+G345+G369+G396+G459+G504+G553+G557+G596+G615</f>
        <v>19007</v>
      </c>
      <c r="H616" s="161"/>
      <c r="I616" s="161"/>
      <c r="J616" s="162"/>
    </row>
    <row r="617" ht="15" customHeight="1"/>
    <row r="618" spans="2:9" ht="13.5" customHeight="1">
      <c r="B618" s="82"/>
      <c r="C618" s="82"/>
      <c r="D618" s="82"/>
      <c r="E618" s="175"/>
      <c r="F618" s="175"/>
      <c r="G618" s="175"/>
      <c r="H618" s="19"/>
      <c r="I618" s="19"/>
    </row>
    <row r="619" spans="3:7" ht="13.5" customHeight="1">
      <c r="C619" s="17"/>
      <c r="D619" s="17"/>
      <c r="E619" s="17"/>
      <c r="F619" s="17"/>
      <c r="G619" s="17"/>
    </row>
    <row r="620" spans="2:10" ht="13.5" customHeight="1">
      <c r="B620" s="83" t="s">
        <v>1751</v>
      </c>
      <c r="C620" s="84"/>
      <c r="D620" s="84"/>
      <c r="E620" s="176"/>
      <c r="F620" s="176"/>
      <c r="G620" s="176"/>
      <c r="H620" s="395" t="s">
        <v>1752</v>
      </c>
      <c r="I620" s="395"/>
      <c r="J620" s="395"/>
    </row>
    <row r="621" spans="3:7" ht="13.5" customHeight="1">
      <c r="C621" s="17"/>
      <c r="D621" s="17"/>
      <c r="E621" s="17"/>
      <c r="F621" s="17"/>
      <c r="G621" s="17"/>
    </row>
    <row r="622" spans="3:9" ht="13.5" customHeight="1">
      <c r="C622" s="17"/>
      <c r="D622" s="17"/>
      <c r="E622" s="177"/>
      <c r="F622" s="177"/>
      <c r="G622" s="177"/>
      <c r="H622" s="51"/>
      <c r="I622" s="51"/>
    </row>
    <row r="623" spans="3:7" ht="13.5" customHeight="1">
      <c r="C623" s="17"/>
      <c r="D623" s="17"/>
      <c r="E623" s="177"/>
      <c r="F623" s="177"/>
      <c r="G623" s="177"/>
    </row>
    <row r="624" ht="408.75" customHeight="1"/>
    <row r="625" ht="175.5" customHeight="1"/>
    <row r="626" spans="2:12" ht="12" customHeight="1">
      <c r="B626" s="148" t="s">
        <v>154</v>
      </c>
      <c r="C626" s="149"/>
      <c r="D626" s="149"/>
      <c r="E626" s="178"/>
      <c r="F626" s="178"/>
      <c r="G626" s="178"/>
      <c r="H626" s="77"/>
      <c r="I626" s="77"/>
      <c r="J626" s="77"/>
      <c r="K626" s="77"/>
      <c r="L626" s="77"/>
    </row>
    <row r="627" ht="12" customHeight="1"/>
  </sheetData>
  <sheetProtection/>
  <mergeCells count="620">
    <mergeCell ref="B626:D626"/>
    <mergeCell ref="H626:L626"/>
    <mergeCell ref="B614:C614"/>
    <mergeCell ref="B615:C615"/>
    <mergeCell ref="B616:C616"/>
    <mergeCell ref="B618:D618"/>
    <mergeCell ref="B620:D620"/>
    <mergeCell ref="H620:J620"/>
    <mergeCell ref="B610:C610"/>
    <mergeCell ref="B611:C611"/>
    <mergeCell ref="B612:C612"/>
    <mergeCell ref="B613:C613"/>
    <mergeCell ref="B606:C606"/>
    <mergeCell ref="B607:C607"/>
    <mergeCell ref="B608:C608"/>
    <mergeCell ref="B609:C609"/>
    <mergeCell ref="B602:C602"/>
    <mergeCell ref="B603:C603"/>
    <mergeCell ref="B604:C604"/>
    <mergeCell ref="B605:C605"/>
    <mergeCell ref="B598:C598"/>
    <mergeCell ref="B599:C599"/>
    <mergeCell ref="B600:C600"/>
    <mergeCell ref="B601:C601"/>
    <mergeCell ref="B594:C594"/>
    <mergeCell ref="B595:C595"/>
    <mergeCell ref="B596:C596"/>
    <mergeCell ref="B597:J597"/>
    <mergeCell ref="B590:C590"/>
    <mergeCell ref="B591:C591"/>
    <mergeCell ref="B592:C592"/>
    <mergeCell ref="B593:C593"/>
    <mergeCell ref="B586:C586"/>
    <mergeCell ref="B587:C587"/>
    <mergeCell ref="B588:C588"/>
    <mergeCell ref="B589:C589"/>
    <mergeCell ref="B582:C582"/>
    <mergeCell ref="B583:C583"/>
    <mergeCell ref="B584:C584"/>
    <mergeCell ref="B585:C585"/>
    <mergeCell ref="B578:C578"/>
    <mergeCell ref="B579:C579"/>
    <mergeCell ref="B580:C580"/>
    <mergeCell ref="B581:C581"/>
    <mergeCell ref="B574:C574"/>
    <mergeCell ref="B575:C575"/>
    <mergeCell ref="B576:C576"/>
    <mergeCell ref="B577:C577"/>
    <mergeCell ref="B570:C570"/>
    <mergeCell ref="B571:C571"/>
    <mergeCell ref="B572:C572"/>
    <mergeCell ref="B573:C573"/>
    <mergeCell ref="B566:C566"/>
    <mergeCell ref="B567:C567"/>
    <mergeCell ref="B568:C568"/>
    <mergeCell ref="B569:C569"/>
    <mergeCell ref="B562:C562"/>
    <mergeCell ref="B563:C563"/>
    <mergeCell ref="B564:C564"/>
    <mergeCell ref="B565:C565"/>
    <mergeCell ref="B558:J558"/>
    <mergeCell ref="B559:C559"/>
    <mergeCell ref="B560:C560"/>
    <mergeCell ref="B561:C561"/>
    <mergeCell ref="B554:J554"/>
    <mergeCell ref="B555:C555"/>
    <mergeCell ref="B556:C556"/>
    <mergeCell ref="B557:C557"/>
    <mergeCell ref="B550:C550"/>
    <mergeCell ref="B551:C551"/>
    <mergeCell ref="B552:C552"/>
    <mergeCell ref="B553:C553"/>
    <mergeCell ref="B546:C546"/>
    <mergeCell ref="B547:C547"/>
    <mergeCell ref="B548:C548"/>
    <mergeCell ref="B549:C549"/>
    <mergeCell ref="B542:C542"/>
    <mergeCell ref="B543:C543"/>
    <mergeCell ref="B544:C544"/>
    <mergeCell ref="B545:C545"/>
    <mergeCell ref="B538:C538"/>
    <mergeCell ref="B539:C539"/>
    <mergeCell ref="B540:C540"/>
    <mergeCell ref="B541:C541"/>
    <mergeCell ref="B534:C534"/>
    <mergeCell ref="B535:C535"/>
    <mergeCell ref="B536:C536"/>
    <mergeCell ref="B537:C537"/>
    <mergeCell ref="B530:C530"/>
    <mergeCell ref="B531:C531"/>
    <mergeCell ref="B532:C532"/>
    <mergeCell ref="B533:C533"/>
    <mergeCell ref="B526:C526"/>
    <mergeCell ref="B527:C527"/>
    <mergeCell ref="B528:C528"/>
    <mergeCell ref="B529:C529"/>
    <mergeCell ref="B522:C522"/>
    <mergeCell ref="B523:C523"/>
    <mergeCell ref="B524:C524"/>
    <mergeCell ref="B525:C525"/>
    <mergeCell ref="B518:C518"/>
    <mergeCell ref="B519:C519"/>
    <mergeCell ref="B520:C520"/>
    <mergeCell ref="B521:C521"/>
    <mergeCell ref="B514:C514"/>
    <mergeCell ref="B515:C515"/>
    <mergeCell ref="B516:C516"/>
    <mergeCell ref="B517:C517"/>
    <mergeCell ref="B510:C510"/>
    <mergeCell ref="B511:C511"/>
    <mergeCell ref="B512:C512"/>
    <mergeCell ref="B513:C513"/>
    <mergeCell ref="B506:C506"/>
    <mergeCell ref="B507:C507"/>
    <mergeCell ref="B508:C508"/>
    <mergeCell ref="B509:C509"/>
    <mergeCell ref="B502:C502"/>
    <mergeCell ref="B503:C503"/>
    <mergeCell ref="B504:C504"/>
    <mergeCell ref="B505:J505"/>
    <mergeCell ref="B498:C498"/>
    <mergeCell ref="B499:C499"/>
    <mergeCell ref="B500:C500"/>
    <mergeCell ref="B501:C501"/>
    <mergeCell ref="B494:C494"/>
    <mergeCell ref="B495:C495"/>
    <mergeCell ref="B496:C496"/>
    <mergeCell ref="B497:C497"/>
    <mergeCell ref="B490:C490"/>
    <mergeCell ref="B491:C491"/>
    <mergeCell ref="B492:C492"/>
    <mergeCell ref="B493:C493"/>
    <mergeCell ref="B486:C486"/>
    <mergeCell ref="B487:C487"/>
    <mergeCell ref="B488:C488"/>
    <mergeCell ref="B489:C489"/>
    <mergeCell ref="B482:C482"/>
    <mergeCell ref="B483:C483"/>
    <mergeCell ref="B484:C484"/>
    <mergeCell ref="B485:C485"/>
    <mergeCell ref="B478:C478"/>
    <mergeCell ref="B479:C479"/>
    <mergeCell ref="B480:C480"/>
    <mergeCell ref="B481:C481"/>
    <mergeCell ref="B474:C474"/>
    <mergeCell ref="B475:C475"/>
    <mergeCell ref="B476:C476"/>
    <mergeCell ref="B477:C477"/>
    <mergeCell ref="B470:C470"/>
    <mergeCell ref="B471:C471"/>
    <mergeCell ref="B472:C472"/>
    <mergeCell ref="B473:C473"/>
    <mergeCell ref="B466:C466"/>
    <mergeCell ref="B467:C467"/>
    <mergeCell ref="B468:C468"/>
    <mergeCell ref="B469:C469"/>
    <mergeCell ref="B462:C462"/>
    <mergeCell ref="B463:C463"/>
    <mergeCell ref="B464:C464"/>
    <mergeCell ref="B465:C465"/>
    <mergeCell ref="B458:C458"/>
    <mergeCell ref="B459:C459"/>
    <mergeCell ref="B460:J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46:C446"/>
    <mergeCell ref="B447:C447"/>
    <mergeCell ref="B448:C448"/>
    <mergeCell ref="B449:C449"/>
    <mergeCell ref="B442:C442"/>
    <mergeCell ref="B443:C443"/>
    <mergeCell ref="B444:C444"/>
    <mergeCell ref="B445:C445"/>
    <mergeCell ref="B438:C438"/>
    <mergeCell ref="B439:C439"/>
    <mergeCell ref="B440:C440"/>
    <mergeCell ref="B441:C441"/>
    <mergeCell ref="B434:C434"/>
    <mergeCell ref="B435:C435"/>
    <mergeCell ref="B436:C436"/>
    <mergeCell ref="B437:C437"/>
    <mergeCell ref="B430:C430"/>
    <mergeCell ref="B431:C431"/>
    <mergeCell ref="B432:C432"/>
    <mergeCell ref="B433:C433"/>
    <mergeCell ref="B426:C426"/>
    <mergeCell ref="B427:C427"/>
    <mergeCell ref="B428:C428"/>
    <mergeCell ref="B429:C429"/>
    <mergeCell ref="B422:C422"/>
    <mergeCell ref="B423:C423"/>
    <mergeCell ref="B424:C424"/>
    <mergeCell ref="B425:C425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B410:C410"/>
    <mergeCell ref="B411:C411"/>
    <mergeCell ref="B412:C412"/>
    <mergeCell ref="B413:C413"/>
    <mergeCell ref="B406:C406"/>
    <mergeCell ref="B407:C407"/>
    <mergeCell ref="B408:C408"/>
    <mergeCell ref="B409:C409"/>
    <mergeCell ref="B402:C402"/>
    <mergeCell ref="B403:C403"/>
    <mergeCell ref="B404:C404"/>
    <mergeCell ref="B405:C405"/>
    <mergeCell ref="B398:C398"/>
    <mergeCell ref="B399:C399"/>
    <mergeCell ref="B400:C400"/>
    <mergeCell ref="B401:C401"/>
    <mergeCell ref="B394:C394"/>
    <mergeCell ref="B395:C395"/>
    <mergeCell ref="B396:C396"/>
    <mergeCell ref="B397:J397"/>
    <mergeCell ref="B390:C390"/>
    <mergeCell ref="B391:C391"/>
    <mergeCell ref="B392:C392"/>
    <mergeCell ref="B393:C393"/>
    <mergeCell ref="B386:C386"/>
    <mergeCell ref="B387:C387"/>
    <mergeCell ref="B388:C388"/>
    <mergeCell ref="B389:C389"/>
    <mergeCell ref="B382:C382"/>
    <mergeCell ref="B383:C383"/>
    <mergeCell ref="B384:C384"/>
    <mergeCell ref="B385:C385"/>
    <mergeCell ref="B378:C378"/>
    <mergeCell ref="B379:C379"/>
    <mergeCell ref="B380:C380"/>
    <mergeCell ref="B381:C381"/>
    <mergeCell ref="B374:C374"/>
    <mergeCell ref="B375:C375"/>
    <mergeCell ref="B376:C376"/>
    <mergeCell ref="B377:C377"/>
    <mergeCell ref="B370:J370"/>
    <mergeCell ref="B371:C371"/>
    <mergeCell ref="B372:C372"/>
    <mergeCell ref="B373:C373"/>
    <mergeCell ref="B366:C366"/>
    <mergeCell ref="B367:C367"/>
    <mergeCell ref="B368:C368"/>
    <mergeCell ref="B369:C369"/>
    <mergeCell ref="B362:C362"/>
    <mergeCell ref="B363:C363"/>
    <mergeCell ref="B364:C364"/>
    <mergeCell ref="B365:C365"/>
    <mergeCell ref="B358:C358"/>
    <mergeCell ref="B359:C359"/>
    <mergeCell ref="B360:C360"/>
    <mergeCell ref="B361:C361"/>
    <mergeCell ref="B354:C354"/>
    <mergeCell ref="B355:C355"/>
    <mergeCell ref="B356:C356"/>
    <mergeCell ref="B357:C357"/>
    <mergeCell ref="B350:C350"/>
    <mergeCell ref="B351:C351"/>
    <mergeCell ref="B352:C352"/>
    <mergeCell ref="B353:C353"/>
    <mergeCell ref="B346:J346"/>
    <mergeCell ref="B347:C347"/>
    <mergeCell ref="B348:C348"/>
    <mergeCell ref="B349:C349"/>
    <mergeCell ref="B342:C342"/>
    <mergeCell ref="B343:C343"/>
    <mergeCell ref="B344:C344"/>
    <mergeCell ref="B345:C345"/>
    <mergeCell ref="B338:C338"/>
    <mergeCell ref="B339:C339"/>
    <mergeCell ref="B340:C340"/>
    <mergeCell ref="B341:C341"/>
    <mergeCell ref="B334:C334"/>
    <mergeCell ref="B335:C335"/>
    <mergeCell ref="B336:C336"/>
    <mergeCell ref="B337:C337"/>
    <mergeCell ref="B330:C330"/>
    <mergeCell ref="B331:C331"/>
    <mergeCell ref="B332:C332"/>
    <mergeCell ref="B333:C333"/>
    <mergeCell ref="B326:C326"/>
    <mergeCell ref="B327:C327"/>
    <mergeCell ref="B328:C328"/>
    <mergeCell ref="B329:C329"/>
    <mergeCell ref="B322:C322"/>
    <mergeCell ref="B323:C323"/>
    <mergeCell ref="B324:C324"/>
    <mergeCell ref="B325:C325"/>
    <mergeCell ref="B318:C318"/>
    <mergeCell ref="B319:C319"/>
    <mergeCell ref="B320:C320"/>
    <mergeCell ref="B321:C321"/>
    <mergeCell ref="B314:C314"/>
    <mergeCell ref="B315:C315"/>
    <mergeCell ref="B316:C316"/>
    <mergeCell ref="B317:C317"/>
    <mergeCell ref="B310:C310"/>
    <mergeCell ref="B311:C311"/>
    <mergeCell ref="B312:C312"/>
    <mergeCell ref="B313:C313"/>
    <mergeCell ref="B306:C306"/>
    <mergeCell ref="B307:J307"/>
    <mergeCell ref="B308:C308"/>
    <mergeCell ref="B309:C309"/>
    <mergeCell ref="B302:C302"/>
    <mergeCell ref="B303:C303"/>
    <mergeCell ref="B304:C304"/>
    <mergeCell ref="B305:C305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B282:C282"/>
    <mergeCell ref="B283:C283"/>
    <mergeCell ref="B284:C284"/>
    <mergeCell ref="B285:C285"/>
    <mergeCell ref="B278:C278"/>
    <mergeCell ref="B279:C279"/>
    <mergeCell ref="B280:C280"/>
    <mergeCell ref="B281:C281"/>
    <mergeCell ref="B274:C274"/>
    <mergeCell ref="B275:C275"/>
    <mergeCell ref="B276:C276"/>
    <mergeCell ref="B277:C277"/>
    <mergeCell ref="B270:C270"/>
    <mergeCell ref="B271:C271"/>
    <mergeCell ref="B272:C272"/>
    <mergeCell ref="B273:C273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258:C258"/>
    <mergeCell ref="B259:C259"/>
    <mergeCell ref="B260:C260"/>
    <mergeCell ref="B261:C261"/>
    <mergeCell ref="B254:C254"/>
    <mergeCell ref="B255:C255"/>
    <mergeCell ref="B256:C256"/>
    <mergeCell ref="B257:C257"/>
    <mergeCell ref="B250:C250"/>
    <mergeCell ref="B251:C251"/>
    <mergeCell ref="B252:C252"/>
    <mergeCell ref="B253:C253"/>
    <mergeCell ref="B246:C246"/>
    <mergeCell ref="B247:C247"/>
    <mergeCell ref="B248:C248"/>
    <mergeCell ref="B249:C249"/>
    <mergeCell ref="B242:C242"/>
    <mergeCell ref="B243:C243"/>
    <mergeCell ref="B244:C244"/>
    <mergeCell ref="B245:C245"/>
    <mergeCell ref="B238:C238"/>
    <mergeCell ref="B239:C239"/>
    <mergeCell ref="B240:C240"/>
    <mergeCell ref="B241:J241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22:C222"/>
    <mergeCell ref="B223:C223"/>
    <mergeCell ref="B224:C224"/>
    <mergeCell ref="B225:C225"/>
    <mergeCell ref="B218:C218"/>
    <mergeCell ref="B219:C219"/>
    <mergeCell ref="B220:C220"/>
    <mergeCell ref="B221:C221"/>
    <mergeCell ref="B214:C214"/>
    <mergeCell ref="B215:C215"/>
    <mergeCell ref="B216:C216"/>
    <mergeCell ref="B217:C217"/>
    <mergeCell ref="B210:C210"/>
    <mergeCell ref="B211:C211"/>
    <mergeCell ref="B212:C212"/>
    <mergeCell ref="B213:C213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186:C186"/>
    <mergeCell ref="B187:C187"/>
    <mergeCell ref="B188:C188"/>
    <mergeCell ref="B189:C189"/>
    <mergeCell ref="B182:C182"/>
    <mergeCell ref="B183:C183"/>
    <mergeCell ref="B184:J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J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J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2:J2"/>
    <mergeCell ref="B3:K3"/>
    <mergeCell ref="B4:C4"/>
    <mergeCell ref="B5:J5"/>
  </mergeCells>
  <printOptions/>
  <pageMargins left="0.6299212598425197" right="0.1968503937007874" top="0.2362204724409449" bottom="0.2362204724409449" header="0.31496062992125984" footer="0.31496062992125984"/>
  <pageSetup horizontalDpi="600" verticalDpi="600" orientation="portrait" paperSize="9" scale="74" r:id="rId1"/>
  <rowBreaks count="12" manualBreakCount="12">
    <brk id="56" max="7" man="1"/>
    <brk id="118" max="7" man="1"/>
    <brk id="172" max="7" man="1"/>
    <brk id="215" max="7" man="1"/>
    <brk id="259" max="7" man="1"/>
    <brk id="304" max="7" man="1"/>
    <brk id="360" max="7" man="1"/>
    <brk id="406" max="7" man="1"/>
    <brk id="447" max="7" man="1"/>
    <brk id="495" max="7" man="1"/>
    <brk id="553" max="7" man="1"/>
    <brk id="6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2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.8515625" style="120" customWidth="1"/>
    <col min="2" max="2" width="12.00390625" style="1" customWidth="1"/>
    <col min="3" max="3" width="15.57421875" style="1" customWidth="1"/>
    <col min="4" max="4" width="11.00390625" style="113" customWidth="1"/>
    <col min="5" max="5" width="10.8515625" style="113" customWidth="1"/>
    <col min="6" max="6" width="12.8515625" style="113" customWidth="1"/>
    <col min="7" max="7" width="12.421875" style="113" customWidth="1"/>
    <col min="8" max="8" width="15.57421875" style="255" customWidth="1"/>
    <col min="9" max="9" width="22.140625" style="18" customWidth="1"/>
    <col min="10" max="10" width="10.57421875" style="255" customWidth="1"/>
    <col min="11" max="11" width="6.28125" style="1" customWidth="1"/>
    <col min="12" max="12" width="6.7109375" style="1" customWidth="1"/>
    <col min="13" max="16384" width="9.140625" style="1" customWidth="1"/>
  </cols>
  <sheetData>
    <row r="1" ht="12" customHeight="1">
      <c r="A1" s="118"/>
    </row>
    <row r="2" spans="1:11" ht="30" customHeight="1">
      <c r="A2" s="119"/>
      <c r="B2" s="142" t="s">
        <v>34</v>
      </c>
      <c r="C2" s="143"/>
      <c r="D2" s="143"/>
      <c r="E2" s="143"/>
      <c r="F2" s="143"/>
      <c r="G2" s="143"/>
      <c r="H2" s="143"/>
      <c r="I2" s="143"/>
      <c r="J2" s="143"/>
      <c r="K2" s="25"/>
    </row>
    <row r="3" spans="2:11" ht="18.75" customHeight="1" thickBot="1">
      <c r="B3" s="382" t="s">
        <v>46</v>
      </c>
      <c r="C3" s="383"/>
      <c r="D3" s="383"/>
      <c r="E3" s="383"/>
      <c r="F3" s="383"/>
      <c r="G3" s="383"/>
      <c r="H3" s="383"/>
      <c r="I3" s="383"/>
      <c r="J3" s="383"/>
      <c r="K3" s="383"/>
    </row>
    <row r="4" spans="1:10" ht="93.75" customHeight="1" thickBot="1">
      <c r="A4" s="191" t="s">
        <v>1762</v>
      </c>
      <c r="B4" s="408" t="s">
        <v>40</v>
      </c>
      <c r="C4" s="409"/>
      <c r="D4" s="193" t="s">
        <v>1754</v>
      </c>
      <c r="E4" s="194" t="s">
        <v>25</v>
      </c>
      <c r="F4" s="192" t="s">
        <v>1753</v>
      </c>
      <c r="G4" s="194" t="s">
        <v>26</v>
      </c>
      <c r="H4" s="195" t="s">
        <v>1755</v>
      </c>
      <c r="I4" s="195" t="s">
        <v>1757</v>
      </c>
      <c r="J4" s="196" t="s">
        <v>1222</v>
      </c>
    </row>
    <row r="5" spans="1:10" ht="13.5" customHeight="1">
      <c r="A5" s="190"/>
      <c r="B5" s="79" t="s">
        <v>51</v>
      </c>
      <c r="C5" s="79"/>
      <c r="D5" s="79"/>
      <c r="E5" s="79"/>
      <c r="F5" s="79"/>
      <c r="G5" s="79"/>
      <c r="H5" s="79"/>
      <c r="I5" s="79"/>
      <c r="J5" s="405"/>
    </row>
    <row r="6" spans="1:10" ht="12" customHeight="1">
      <c r="A6" s="122">
        <v>1</v>
      </c>
      <c r="B6" s="400" t="s">
        <v>52</v>
      </c>
      <c r="C6" s="390"/>
      <c r="D6" s="267">
        <v>4</v>
      </c>
      <c r="E6" s="268">
        <v>4</v>
      </c>
      <c r="F6" s="269">
        <v>217.9</v>
      </c>
      <c r="G6" s="268">
        <v>5</v>
      </c>
      <c r="H6" s="215" t="s">
        <v>1219</v>
      </c>
      <c r="I6" s="33"/>
      <c r="J6" s="254">
        <v>40299</v>
      </c>
    </row>
    <row r="7" spans="1:10" ht="12" customHeight="1">
      <c r="A7" s="122">
        <v>2</v>
      </c>
      <c r="B7" s="401" t="s">
        <v>54</v>
      </c>
      <c r="C7" s="377"/>
      <c r="D7" s="270">
        <v>2</v>
      </c>
      <c r="E7" s="268">
        <v>2</v>
      </c>
      <c r="F7" s="269">
        <v>80.6</v>
      </c>
      <c r="G7" s="268">
        <v>3</v>
      </c>
      <c r="H7" s="215" t="s">
        <v>1220</v>
      </c>
      <c r="I7" s="33"/>
      <c r="J7" s="254">
        <v>40299</v>
      </c>
    </row>
    <row r="8" spans="1:10" ht="12" customHeight="1">
      <c r="A8" s="122">
        <v>3</v>
      </c>
      <c r="B8" s="401" t="s">
        <v>57</v>
      </c>
      <c r="C8" s="377"/>
      <c r="D8" s="270">
        <v>12</v>
      </c>
      <c r="E8" s="268">
        <v>12</v>
      </c>
      <c r="F8" s="269">
        <v>460.2</v>
      </c>
      <c r="G8" s="268">
        <v>19</v>
      </c>
      <c r="H8" s="215" t="s">
        <v>1221</v>
      </c>
      <c r="I8" s="33"/>
      <c r="J8" s="254">
        <v>40299</v>
      </c>
    </row>
    <row r="9" spans="1:10" ht="12" customHeight="1">
      <c r="A9" s="122">
        <v>4</v>
      </c>
      <c r="B9" s="401" t="s">
        <v>60</v>
      </c>
      <c r="C9" s="377"/>
      <c r="D9" s="270">
        <v>1</v>
      </c>
      <c r="E9" s="268">
        <v>1</v>
      </c>
      <c r="F9" s="269">
        <v>40.2</v>
      </c>
      <c r="G9" s="268">
        <v>3</v>
      </c>
      <c r="H9" s="215" t="s">
        <v>1225</v>
      </c>
      <c r="I9" s="33"/>
      <c r="J9" s="254">
        <v>40299</v>
      </c>
    </row>
    <row r="10" spans="1:10" ht="12" customHeight="1">
      <c r="A10" s="122">
        <v>5</v>
      </c>
      <c r="B10" s="401" t="s">
        <v>61</v>
      </c>
      <c r="C10" s="377"/>
      <c r="D10" s="270">
        <v>3</v>
      </c>
      <c r="E10" s="268">
        <v>3</v>
      </c>
      <c r="F10" s="269">
        <v>111.8</v>
      </c>
      <c r="G10" s="268">
        <v>11</v>
      </c>
      <c r="H10" s="215" t="s">
        <v>1226</v>
      </c>
      <c r="I10" s="33"/>
      <c r="J10" s="254">
        <v>40299</v>
      </c>
    </row>
    <row r="11" spans="1:10" ht="12" customHeight="1">
      <c r="A11" s="122">
        <v>6</v>
      </c>
      <c r="B11" s="401" t="s">
        <v>63</v>
      </c>
      <c r="C11" s="377"/>
      <c r="D11" s="270">
        <v>3</v>
      </c>
      <c r="E11" s="268">
        <v>3</v>
      </c>
      <c r="F11" s="269">
        <v>91.8</v>
      </c>
      <c r="G11" s="268">
        <v>8</v>
      </c>
      <c r="H11" s="215" t="s">
        <v>1227</v>
      </c>
      <c r="I11" s="33"/>
      <c r="J11" s="254">
        <v>40299</v>
      </c>
    </row>
    <row r="12" spans="1:10" ht="12" customHeight="1">
      <c r="A12" s="122">
        <v>7</v>
      </c>
      <c r="B12" s="401" t="s">
        <v>65</v>
      </c>
      <c r="C12" s="377"/>
      <c r="D12" s="270">
        <v>4</v>
      </c>
      <c r="E12" s="268">
        <v>4</v>
      </c>
      <c r="F12" s="269">
        <v>91</v>
      </c>
      <c r="G12" s="268">
        <v>8</v>
      </c>
      <c r="H12" s="215" t="s">
        <v>1228</v>
      </c>
      <c r="I12" s="33"/>
      <c r="J12" s="254">
        <v>40299</v>
      </c>
    </row>
    <row r="13" spans="1:10" ht="12" customHeight="1">
      <c r="A13" s="122">
        <v>8</v>
      </c>
      <c r="B13" s="401" t="s">
        <v>67</v>
      </c>
      <c r="C13" s="377"/>
      <c r="D13" s="270">
        <v>4</v>
      </c>
      <c r="E13" s="268">
        <v>4</v>
      </c>
      <c r="F13" s="269">
        <v>97.7</v>
      </c>
      <c r="G13" s="268">
        <v>14</v>
      </c>
      <c r="H13" s="215" t="s">
        <v>1229</v>
      </c>
      <c r="I13" s="33"/>
      <c r="J13" s="254">
        <v>40299</v>
      </c>
    </row>
    <row r="14" spans="1:10" ht="12" customHeight="1">
      <c r="A14" s="122">
        <v>9</v>
      </c>
      <c r="B14" s="401" t="s">
        <v>69</v>
      </c>
      <c r="C14" s="377"/>
      <c r="D14" s="270">
        <v>2</v>
      </c>
      <c r="E14" s="268">
        <v>2</v>
      </c>
      <c r="F14" s="269">
        <v>108.2</v>
      </c>
      <c r="G14" s="268">
        <v>9</v>
      </c>
      <c r="H14" s="215" t="s">
        <v>1230</v>
      </c>
      <c r="I14" s="33"/>
      <c r="J14" s="254">
        <v>40299</v>
      </c>
    </row>
    <row r="15" spans="1:10" ht="12" customHeight="1">
      <c r="A15" s="122">
        <v>10</v>
      </c>
      <c r="B15" s="401" t="s">
        <v>71</v>
      </c>
      <c r="C15" s="377"/>
      <c r="D15" s="270">
        <v>2</v>
      </c>
      <c r="E15" s="268">
        <v>2</v>
      </c>
      <c r="F15" s="269">
        <v>93.9</v>
      </c>
      <c r="G15" s="268">
        <v>2</v>
      </c>
      <c r="H15" s="215" t="s">
        <v>1231</v>
      </c>
      <c r="I15" s="33"/>
      <c r="J15" s="254">
        <v>40299</v>
      </c>
    </row>
    <row r="16" spans="1:10" ht="12" customHeight="1">
      <c r="A16" s="122">
        <v>11</v>
      </c>
      <c r="B16" s="401" t="s">
        <v>73</v>
      </c>
      <c r="C16" s="377"/>
      <c r="D16" s="270">
        <v>8</v>
      </c>
      <c r="E16" s="268">
        <v>10</v>
      </c>
      <c r="F16" s="269">
        <v>402.2</v>
      </c>
      <c r="G16" s="268">
        <v>12</v>
      </c>
      <c r="H16" s="215" t="s">
        <v>1232</v>
      </c>
      <c r="I16" s="33"/>
      <c r="J16" s="254">
        <v>40299</v>
      </c>
    </row>
    <row r="17" spans="1:10" ht="12" customHeight="1">
      <c r="A17" s="122">
        <v>12</v>
      </c>
      <c r="B17" s="401" t="s">
        <v>75</v>
      </c>
      <c r="C17" s="377"/>
      <c r="D17" s="270">
        <v>8</v>
      </c>
      <c r="E17" s="268">
        <v>8</v>
      </c>
      <c r="F17" s="269">
        <v>392.4</v>
      </c>
      <c r="G17" s="268">
        <v>22</v>
      </c>
      <c r="H17" s="215" t="s">
        <v>1233</v>
      </c>
      <c r="I17" s="33"/>
      <c r="J17" s="254">
        <v>40299</v>
      </c>
    </row>
    <row r="18" spans="1:10" ht="12" customHeight="1">
      <c r="A18" s="122">
        <v>13</v>
      </c>
      <c r="B18" s="401" t="s">
        <v>77</v>
      </c>
      <c r="C18" s="377"/>
      <c r="D18" s="270">
        <v>8</v>
      </c>
      <c r="E18" s="268">
        <v>8</v>
      </c>
      <c r="F18" s="269">
        <v>391.5</v>
      </c>
      <c r="G18" s="268">
        <v>19</v>
      </c>
      <c r="H18" s="215" t="s">
        <v>1234</v>
      </c>
      <c r="I18" s="33"/>
      <c r="J18" s="254">
        <v>40299</v>
      </c>
    </row>
    <row r="19" spans="1:10" ht="12" customHeight="1">
      <c r="A19" s="122">
        <v>14</v>
      </c>
      <c r="B19" s="401" t="s">
        <v>80</v>
      </c>
      <c r="C19" s="377"/>
      <c r="D19" s="270">
        <v>8</v>
      </c>
      <c r="E19" s="268">
        <v>9</v>
      </c>
      <c r="F19" s="269">
        <v>380.8</v>
      </c>
      <c r="G19" s="268">
        <v>15</v>
      </c>
      <c r="H19" s="215" t="s">
        <v>1235</v>
      </c>
      <c r="I19" s="33"/>
      <c r="J19" s="254">
        <v>40299</v>
      </c>
    </row>
    <row r="20" spans="1:10" ht="12" customHeight="1">
      <c r="A20" s="122">
        <v>15</v>
      </c>
      <c r="B20" s="401" t="s">
        <v>82</v>
      </c>
      <c r="C20" s="372"/>
      <c r="D20" s="271">
        <v>12</v>
      </c>
      <c r="E20" s="268">
        <v>14</v>
      </c>
      <c r="F20" s="272">
        <v>502.9</v>
      </c>
      <c r="G20" s="268">
        <v>36</v>
      </c>
      <c r="H20" s="215" t="s">
        <v>1236</v>
      </c>
      <c r="I20" s="33"/>
      <c r="J20" s="254">
        <v>40299</v>
      </c>
    </row>
    <row r="21" spans="1:10" ht="12" customHeight="1">
      <c r="A21" s="122">
        <v>16</v>
      </c>
      <c r="B21" s="402" t="s">
        <v>85</v>
      </c>
      <c r="C21" s="362"/>
      <c r="D21" s="273">
        <v>12</v>
      </c>
      <c r="E21" s="268">
        <v>13</v>
      </c>
      <c r="F21" s="272">
        <v>502.9</v>
      </c>
      <c r="G21" s="268">
        <v>27</v>
      </c>
      <c r="H21" s="215" t="s">
        <v>1237</v>
      </c>
      <c r="I21" s="33"/>
      <c r="J21" s="254">
        <v>40299</v>
      </c>
    </row>
    <row r="22" spans="1:10" ht="12" customHeight="1">
      <c r="A22" s="122">
        <v>17</v>
      </c>
      <c r="B22" s="403" t="s">
        <v>88</v>
      </c>
      <c r="C22" s="367"/>
      <c r="D22" s="273">
        <v>12</v>
      </c>
      <c r="E22" s="268">
        <v>13</v>
      </c>
      <c r="F22" s="272">
        <v>503.6</v>
      </c>
      <c r="G22" s="268">
        <v>33</v>
      </c>
      <c r="H22" s="215" t="s">
        <v>1238</v>
      </c>
      <c r="I22" s="33"/>
      <c r="J22" s="254">
        <v>40299</v>
      </c>
    </row>
    <row r="23" spans="1:10" ht="12" customHeight="1">
      <c r="A23" s="122">
        <v>18</v>
      </c>
      <c r="B23" s="403" t="s">
        <v>90</v>
      </c>
      <c r="C23" s="367"/>
      <c r="D23" s="273">
        <v>22</v>
      </c>
      <c r="E23" s="268">
        <v>22</v>
      </c>
      <c r="F23" s="272">
        <v>922.9</v>
      </c>
      <c r="G23" s="268">
        <v>52</v>
      </c>
      <c r="H23" s="215" t="s">
        <v>1239</v>
      </c>
      <c r="I23" s="33"/>
      <c r="J23" s="254">
        <v>40299</v>
      </c>
    </row>
    <row r="24" spans="1:10" ht="12" customHeight="1">
      <c r="A24" s="122">
        <v>19</v>
      </c>
      <c r="B24" s="403" t="s">
        <v>93</v>
      </c>
      <c r="C24" s="367"/>
      <c r="D24" s="273">
        <v>33</v>
      </c>
      <c r="E24" s="268">
        <v>34</v>
      </c>
      <c r="F24" s="272">
        <v>1377.5</v>
      </c>
      <c r="G24" s="268">
        <v>76</v>
      </c>
      <c r="H24" s="215" t="s">
        <v>1240</v>
      </c>
      <c r="I24" s="33"/>
      <c r="J24" s="254">
        <v>40299</v>
      </c>
    </row>
    <row r="25" spans="1:10" ht="12" customHeight="1">
      <c r="A25" s="122">
        <v>20</v>
      </c>
      <c r="B25" s="403" t="s">
        <v>96</v>
      </c>
      <c r="C25" s="367"/>
      <c r="D25" s="273">
        <v>33</v>
      </c>
      <c r="E25" s="268">
        <v>34</v>
      </c>
      <c r="F25" s="272">
        <v>1348.2</v>
      </c>
      <c r="G25" s="268">
        <v>78</v>
      </c>
      <c r="H25" s="215" t="s">
        <v>1241</v>
      </c>
      <c r="I25" s="33"/>
      <c r="J25" s="254">
        <v>40299</v>
      </c>
    </row>
    <row r="26" spans="1:10" ht="12" customHeight="1">
      <c r="A26" s="122">
        <v>21</v>
      </c>
      <c r="B26" s="403" t="s">
        <v>98</v>
      </c>
      <c r="C26" s="367"/>
      <c r="D26" s="273">
        <v>36</v>
      </c>
      <c r="E26" s="268">
        <v>37</v>
      </c>
      <c r="F26" s="272">
        <v>1832.4</v>
      </c>
      <c r="G26" s="268">
        <v>103</v>
      </c>
      <c r="H26" s="215" t="s">
        <v>1242</v>
      </c>
      <c r="I26" s="33"/>
      <c r="J26" s="254">
        <v>40299</v>
      </c>
    </row>
    <row r="27" spans="1:10" ht="12" customHeight="1">
      <c r="A27" s="122">
        <v>22</v>
      </c>
      <c r="B27" s="403" t="s">
        <v>101</v>
      </c>
      <c r="C27" s="367"/>
      <c r="D27" s="273">
        <v>4</v>
      </c>
      <c r="E27" s="268">
        <v>5</v>
      </c>
      <c r="F27" s="272">
        <v>248</v>
      </c>
      <c r="G27" s="268">
        <v>18</v>
      </c>
      <c r="H27" s="215" t="s">
        <v>1243</v>
      </c>
      <c r="I27" s="33"/>
      <c r="J27" s="254">
        <v>40299</v>
      </c>
    </row>
    <row r="28" spans="1:10" ht="12" customHeight="1">
      <c r="A28" s="122">
        <v>23</v>
      </c>
      <c r="B28" s="403" t="s">
        <v>103</v>
      </c>
      <c r="C28" s="367"/>
      <c r="D28" s="274">
        <f>10+1</f>
        <v>11</v>
      </c>
      <c r="E28" s="275">
        <v>11</v>
      </c>
      <c r="F28" s="278">
        <f>307.9+19</f>
        <v>326.9</v>
      </c>
      <c r="G28" s="275">
        <v>13</v>
      </c>
      <c r="H28" s="215" t="s">
        <v>1244</v>
      </c>
      <c r="I28" s="33"/>
      <c r="J28" s="254">
        <v>40299</v>
      </c>
    </row>
    <row r="29" spans="1:10" ht="12" customHeight="1">
      <c r="A29" s="122">
        <v>24</v>
      </c>
      <c r="B29" s="403" t="s">
        <v>105</v>
      </c>
      <c r="C29" s="367"/>
      <c r="D29" s="273">
        <v>4</v>
      </c>
      <c r="E29" s="268">
        <v>5</v>
      </c>
      <c r="F29" s="272">
        <v>259.7</v>
      </c>
      <c r="G29" s="268">
        <v>17</v>
      </c>
      <c r="H29" s="215" t="s">
        <v>1245</v>
      </c>
      <c r="I29" s="33"/>
      <c r="J29" s="254">
        <v>40299</v>
      </c>
    </row>
    <row r="30" spans="1:10" ht="12" customHeight="1">
      <c r="A30" s="122">
        <v>25</v>
      </c>
      <c r="B30" s="403" t="s">
        <v>106</v>
      </c>
      <c r="C30" s="367"/>
      <c r="D30" s="273">
        <v>36</v>
      </c>
      <c r="E30" s="268">
        <v>36</v>
      </c>
      <c r="F30" s="272">
        <v>1905.4</v>
      </c>
      <c r="G30" s="268">
        <v>118</v>
      </c>
      <c r="H30" s="215" t="s">
        <v>1246</v>
      </c>
      <c r="I30" s="33"/>
      <c r="J30" s="254">
        <v>40299</v>
      </c>
    </row>
    <row r="31" spans="1:10" ht="12" customHeight="1">
      <c r="A31" s="122">
        <v>26</v>
      </c>
      <c r="B31" s="403" t="s">
        <v>109</v>
      </c>
      <c r="C31" s="367"/>
      <c r="D31" s="273">
        <v>18</v>
      </c>
      <c r="E31" s="268">
        <v>19</v>
      </c>
      <c r="F31" s="272">
        <v>1008.6</v>
      </c>
      <c r="G31" s="268">
        <v>57</v>
      </c>
      <c r="H31" s="215" t="s">
        <v>1247</v>
      </c>
      <c r="I31" s="33"/>
      <c r="J31" s="254">
        <v>40299</v>
      </c>
    </row>
    <row r="32" spans="1:10" ht="12" customHeight="1">
      <c r="A32" s="122">
        <v>27</v>
      </c>
      <c r="B32" s="403" t="s">
        <v>112</v>
      </c>
      <c r="C32" s="367"/>
      <c r="D32" s="273">
        <v>13</v>
      </c>
      <c r="E32" s="268">
        <v>14</v>
      </c>
      <c r="F32" s="272">
        <v>740</v>
      </c>
      <c r="G32" s="268">
        <v>32</v>
      </c>
      <c r="H32" s="215" t="s">
        <v>1248</v>
      </c>
      <c r="I32" s="33"/>
      <c r="J32" s="254">
        <v>40299</v>
      </c>
    </row>
    <row r="33" spans="1:10" ht="12" customHeight="1">
      <c r="A33" s="122">
        <v>28</v>
      </c>
      <c r="B33" s="403" t="s">
        <v>114</v>
      </c>
      <c r="C33" s="367"/>
      <c r="D33" s="273">
        <v>4</v>
      </c>
      <c r="E33" s="268">
        <v>4</v>
      </c>
      <c r="F33" s="272">
        <v>90.1</v>
      </c>
      <c r="G33" s="268">
        <v>7</v>
      </c>
      <c r="H33" s="215" t="s">
        <v>1223</v>
      </c>
      <c r="I33" s="33"/>
      <c r="J33" s="254">
        <v>40299</v>
      </c>
    </row>
    <row r="34" spans="1:10" ht="12" customHeight="1">
      <c r="A34" s="122">
        <v>29</v>
      </c>
      <c r="B34" s="403" t="s">
        <v>116</v>
      </c>
      <c r="C34" s="367"/>
      <c r="D34" s="273">
        <v>2</v>
      </c>
      <c r="E34" s="268">
        <v>2</v>
      </c>
      <c r="F34" s="272">
        <v>59.6</v>
      </c>
      <c r="G34" s="268">
        <v>4</v>
      </c>
      <c r="H34" s="215" t="s">
        <v>1224</v>
      </c>
      <c r="I34" s="33"/>
      <c r="J34" s="254">
        <v>40299</v>
      </c>
    </row>
    <row r="35" spans="1:10" ht="12" customHeight="1">
      <c r="A35" s="122">
        <v>30</v>
      </c>
      <c r="B35" s="403" t="s">
        <v>118</v>
      </c>
      <c r="C35" s="367"/>
      <c r="D35" s="273">
        <v>2</v>
      </c>
      <c r="E35" s="268">
        <v>2</v>
      </c>
      <c r="F35" s="272">
        <v>80.7</v>
      </c>
      <c r="G35" s="268">
        <v>3</v>
      </c>
      <c r="H35" s="215" t="s">
        <v>1253</v>
      </c>
      <c r="I35" s="33"/>
      <c r="J35" s="254">
        <v>40299</v>
      </c>
    </row>
    <row r="36" spans="1:10" ht="12" customHeight="1">
      <c r="A36" s="122">
        <v>31</v>
      </c>
      <c r="B36" s="403" t="s">
        <v>119</v>
      </c>
      <c r="C36" s="367"/>
      <c r="D36" s="273">
        <v>4</v>
      </c>
      <c r="E36" s="268">
        <v>4</v>
      </c>
      <c r="F36" s="279">
        <v>116</v>
      </c>
      <c r="G36" s="268">
        <v>9</v>
      </c>
      <c r="H36" s="215" t="s">
        <v>1254</v>
      </c>
      <c r="I36" s="33"/>
      <c r="J36" s="254">
        <v>40299</v>
      </c>
    </row>
    <row r="37" spans="1:10" ht="12" customHeight="1">
      <c r="A37" s="122">
        <v>32</v>
      </c>
      <c r="B37" s="403" t="s">
        <v>120</v>
      </c>
      <c r="C37" s="367"/>
      <c r="D37" s="273">
        <v>2</v>
      </c>
      <c r="E37" s="268">
        <v>2</v>
      </c>
      <c r="F37" s="272">
        <v>50.3</v>
      </c>
      <c r="G37" s="268">
        <v>4</v>
      </c>
      <c r="H37" s="215" t="s">
        <v>1255</v>
      </c>
      <c r="I37" s="33"/>
      <c r="J37" s="254">
        <v>40299</v>
      </c>
    </row>
    <row r="38" spans="1:10" ht="12" customHeight="1">
      <c r="A38" s="122">
        <v>33</v>
      </c>
      <c r="B38" s="403" t="s">
        <v>121</v>
      </c>
      <c r="C38" s="367"/>
      <c r="D38" s="273">
        <v>8</v>
      </c>
      <c r="E38" s="268">
        <v>8</v>
      </c>
      <c r="F38" s="272">
        <v>352.2</v>
      </c>
      <c r="G38" s="268">
        <v>11</v>
      </c>
      <c r="H38" s="215" t="s">
        <v>1256</v>
      </c>
      <c r="I38" s="33"/>
      <c r="J38" s="254">
        <v>40299</v>
      </c>
    </row>
    <row r="39" spans="1:10" ht="12" customHeight="1">
      <c r="A39" s="122">
        <v>34</v>
      </c>
      <c r="B39" s="403" t="s">
        <v>122</v>
      </c>
      <c r="C39" s="367"/>
      <c r="D39" s="273">
        <v>2</v>
      </c>
      <c r="E39" s="268">
        <v>2</v>
      </c>
      <c r="F39" s="272">
        <v>153.8</v>
      </c>
      <c r="G39" s="268">
        <v>11</v>
      </c>
      <c r="H39" s="215" t="s">
        <v>1257</v>
      </c>
      <c r="I39" s="33"/>
      <c r="J39" s="254">
        <v>40299</v>
      </c>
    </row>
    <row r="40" spans="1:10" ht="12" customHeight="1">
      <c r="A40" s="122">
        <v>35</v>
      </c>
      <c r="B40" s="403" t="s">
        <v>123</v>
      </c>
      <c r="C40" s="367"/>
      <c r="D40" s="273">
        <v>1</v>
      </c>
      <c r="E40" s="268">
        <v>1</v>
      </c>
      <c r="F40" s="272">
        <v>30.8</v>
      </c>
      <c r="G40" s="268">
        <v>3</v>
      </c>
      <c r="H40" s="215" t="s">
        <v>1249</v>
      </c>
      <c r="I40" s="33"/>
      <c r="J40" s="254">
        <v>40299</v>
      </c>
    </row>
    <row r="41" spans="1:10" ht="12" customHeight="1">
      <c r="A41" s="122">
        <v>36</v>
      </c>
      <c r="B41" s="403" t="s">
        <v>124</v>
      </c>
      <c r="C41" s="367"/>
      <c r="D41" s="273">
        <v>1</v>
      </c>
      <c r="E41" s="268">
        <v>1</v>
      </c>
      <c r="F41" s="272">
        <v>29.5</v>
      </c>
      <c r="G41" s="268">
        <v>7</v>
      </c>
      <c r="H41" s="215" t="s">
        <v>1250</v>
      </c>
      <c r="I41" s="33"/>
      <c r="J41" s="254">
        <v>40299</v>
      </c>
    </row>
    <row r="42" spans="1:10" ht="12" customHeight="1">
      <c r="A42" s="122">
        <v>37</v>
      </c>
      <c r="B42" s="403" t="s">
        <v>125</v>
      </c>
      <c r="C42" s="367"/>
      <c r="D42" s="273">
        <v>1</v>
      </c>
      <c r="E42" s="268">
        <v>1</v>
      </c>
      <c r="F42" s="272">
        <v>41.4</v>
      </c>
      <c r="G42" s="268">
        <v>3</v>
      </c>
      <c r="H42" s="215" t="s">
        <v>1251</v>
      </c>
      <c r="I42" s="33"/>
      <c r="J42" s="254">
        <v>40299</v>
      </c>
    </row>
    <row r="43" spans="1:10" ht="12" customHeight="1">
      <c r="A43" s="122">
        <v>38</v>
      </c>
      <c r="B43" s="403" t="s">
        <v>127</v>
      </c>
      <c r="C43" s="367"/>
      <c r="D43" s="273">
        <v>6</v>
      </c>
      <c r="E43" s="268">
        <v>6</v>
      </c>
      <c r="F43" s="272">
        <v>155.7</v>
      </c>
      <c r="G43" s="268">
        <v>10</v>
      </c>
      <c r="H43" s="215" t="s">
        <v>1252</v>
      </c>
      <c r="I43" s="33"/>
      <c r="J43" s="254">
        <v>40299</v>
      </c>
    </row>
    <row r="44" spans="1:10" ht="12" customHeight="1">
      <c r="A44" s="122">
        <v>39</v>
      </c>
      <c r="B44" s="403" t="s">
        <v>129</v>
      </c>
      <c r="C44" s="367"/>
      <c r="D44" s="273">
        <v>3</v>
      </c>
      <c r="E44" s="268">
        <v>3</v>
      </c>
      <c r="F44" s="272">
        <v>115.8</v>
      </c>
      <c r="G44" s="268">
        <v>2</v>
      </c>
      <c r="H44" s="215" t="s">
        <v>1258</v>
      </c>
      <c r="I44" s="33"/>
      <c r="J44" s="254">
        <v>40299</v>
      </c>
    </row>
    <row r="45" spans="1:10" ht="12" customHeight="1">
      <c r="A45" s="122">
        <v>40</v>
      </c>
      <c r="B45" s="403" t="s">
        <v>130</v>
      </c>
      <c r="C45" s="367"/>
      <c r="D45" s="273">
        <v>5</v>
      </c>
      <c r="E45" s="268">
        <v>5</v>
      </c>
      <c r="F45" s="272">
        <v>103.1</v>
      </c>
      <c r="G45" s="268">
        <v>3</v>
      </c>
      <c r="H45" s="215" t="s">
        <v>1259</v>
      </c>
      <c r="I45" s="33"/>
      <c r="J45" s="254">
        <v>40299</v>
      </c>
    </row>
    <row r="46" spans="1:10" ht="12" customHeight="1" thickBot="1">
      <c r="A46" s="220">
        <v>41</v>
      </c>
      <c r="B46" s="414" t="s">
        <v>131</v>
      </c>
      <c r="C46" s="415"/>
      <c r="D46" s="280">
        <v>5</v>
      </c>
      <c r="E46" s="281">
        <v>5</v>
      </c>
      <c r="F46" s="282">
        <v>166</v>
      </c>
      <c r="G46" s="281">
        <v>2</v>
      </c>
      <c r="H46" s="179" t="s">
        <v>1260</v>
      </c>
      <c r="I46" s="159"/>
      <c r="J46" s="182">
        <v>40299</v>
      </c>
    </row>
    <row r="47" spans="1:10" ht="12" customHeight="1" thickBot="1">
      <c r="A47" s="165"/>
      <c r="B47" s="416" t="s">
        <v>1269</v>
      </c>
      <c r="C47" s="417"/>
      <c r="D47" s="283">
        <f>SUM(D6:D46)</f>
        <v>361</v>
      </c>
      <c r="E47" s="283">
        <f>SUM(E6:E46)</f>
        <v>375</v>
      </c>
      <c r="F47" s="284">
        <f>SUM(F6:F46)</f>
        <v>15984.2</v>
      </c>
      <c r="G47" s="285">
        <f>SUM(G6:G46)</f>
        <v>889</v>
      </c>
      <c r="H47" s="286"/>
      <c r="I47" s="169"/>
      <c r="J47" s="256"/>
    </row>
    <row r="48" spans="1:10" ht="13.5" customHeight="1">
      <c r="A48" s="190"/>
      <c r="B48" s="79" t="s">
        <v>134</v>
      </c>
      <c r="C48" s="79"/>
      <c r="D48" s="79"/>
      <c r="E48" s="79"/>
      <c r="F48" s="79"/>
      <c r="G48" s="79"/>
      <c r="H48" s="79"/>
      <c r="I48" s="79"/>
      <c r="J48" s="405"/>
    </row>
    <row r="49" spans="1:10" ht="24" customHeight="1">
      <c r="A49" s="122">
        <v>42</v>
      </c>
      <c r="B49" s="403" t="s">
        <v>140</v>
      </c>
      <c r="C49" s="367"/>
      <c r="D49" s="287">
        <v>8</v>
      </c>
      <c r="E49" s="216">
        <v>8</v>
      </c>
      <c r="F49" s="288">
        <v>391.5</v>
      </c>
      <c r="G49" s="216">
        <v>12</v>
      </c>
      <c r="H49" s="215"/>
      <c r="I49" s="33" t="s">
        <v>1261</v>
      </c>
      <c r="J49" s="254">
        <v>40299</v>
      </c>
    </row>
    <row r="50" spans="1:10" ht="27" customHeight="1">
      <c r="A50" s="122">
        <v>43</v>
      </c>
      <c r="B50" s="403" t="s">
        <v>142</v>
      </c>
      <c r="C50" s="367"/>
      <c r="D50" s="287">
        <v>14</v>
      </c>
      <c r="E50" s="216">
        <v>16</v>
      </c>
      <c r="F50" s="288">
        <v>604.48</v>
      </c>
      <c r="G50" s="216">
        <v>30</v>
      </c>
      <c r="H50" s="215"/>
      <c r="I50" s="33" t="s">
        <v>1261</v>
      </c>
      <c r="J50" s="254">
        <v>40299</v>
      </c>
    </row>
    <row r="51" spans="1:10" ht="24.75" customHeight="1">
      <c r="A51" s="122">
        <v>44</v>
      </c>
      <c r="B51" s="403" t="s">
        <v>144</v>
      </c>
      <c r="C51" s="367"/>
      <c r="D51" s="287">
        <v>24</v>
      </c>
      <c r="E51" s="216">
        <v>24</v>
      </c>
      <c r="F51" s="288">
        <v>1133.9</v>
      </c>
      <c r="G51" s="216">
        <v>48</v>
      </c>
      <c r="H51" s="215"/>
      <c r="I51" s="33" t="s">
        <v>1261</v>
      </c>
      <c r="J51" s="254">
        <v>40299</v>
      </c>
    </row>
    <row r="52" spans="1:10" ht="25.5" customHeight="1">
      <c r="A52" s="122">
        <v>45</v>
      </c>
      <c r="B52" s="403" t="s">
        <v>146</v>
      </c>
      <c r="C52" s="367"/>
      <c r="D52" s="287">
        <v>8</v>
      </c>
      <c r="E52" s="216">
        <v>8</v>
      </c>
      <c r="F52" s="288">
        <v>385</v>
      </c>
      <c r="G52" s="216">
        <v>22</v>
      </c>
      <c r="H52" s="215"/>
      <c r="I52" s="33" t="s">
        <v>1261</v>
      </c>
      <c r="J52" s="254">
        <v>40299</v>
      </c>
    </row>
    <row r="53" spans="1:10" ht="25.5" customHeight="1">
      <c r="A53" s="122">
        <v>46</v>
      </c>
      <c r="B53" s="403" t="s">
        <v>148</v>
      </c>
      <c r="C53" s="367"/>
      <c r="D53" s="287">
        <v>24</v>
      </c>
      <c r="E53" s="216">
        <v>25</v>
      </c>
      <c r="F53" s="288">
        <v>1111.7</v>
      </c>
      <c r="G53" s="216">
        <v>70</v>
      </c>
      <c r="H53" s="215"/>
      <c r="I53" s="33" t="s">
        <v>1261</v>
      </c>
      <c r="J53" s="254">
        <v>40299</v>
      </c>
    </row>
    <row r="54" spans="1:10" ht="23.25" customHeight="1">
      <c r="A54" s="122">
        <v>47</v>
      </c>
      <c r="B54" s="403" t="s">
        <v>151</v>
      </c>
      <c r="C54" s="367"/>
      <c r="D54" s="287">
        <v>8</v>
      </c>
      <c r="E54" s="216">
        <v>8</v>
      </c>
      <c r="F54" s="289">
        <v>392.4</v>
      </c>
      <c r="G54" s="216">
        <v>21</v>
      </c>
      <c r="H54" s="215"/>
      <c r="I54" s="33" t="s">
        <v>1261</v>
      </c>
      <c r="J54" s="254">
        <v>40299</v>
      </c>
    </row>
    <row r="55" spans="1:10" ht="25.5" customHeight="1">
      <c r="A55" s="122">
        <v>48</v>
      </c>
      <c r="B55" s="403" t="s">
        <v>153</v>
      </c>
      <c r="C55" s="367"/>
      <c r="D55" s="287">
        <v>8</v>
      </c>
      <c r="E55" s="216">
        <v>8</v>
      </c>
      <c r="F55" s="288">
        <v>383.3</v>
      </c>
      <c r="G55" s="216">
        <v>13</v>
      </c>
      <c r="H55" s="215"/>
      <c r="I55" s="33" t="s">
        <v>1261</v>
      </c>
      <c r="J55" s="254">
        <v>40299</v>
      </c>
    </row>
    <row r="56" spans="1:10" ht="27" customHeight="1">
      <c r="A56" s="122">
        <v>49</v>
      </c>
      <c r="B56" s="403" t="s">
        <v>155</v>
      </c>
      <c r="C56" s="367"/>
      <c r="D56" s="290">
        <v>8</v>
      </c>
      <c r="E56" s="216">
        <v>10</v>
      </c>
      <c r="F56" s="288">
        <v>374.8</v>
      </c>
      <c r="G56" s="216">
        <v>20</v>
      </c>
      <c r="H56" s="215"/>
      <c r="I56" s="33" t="s">
        <v>1261</v>
      </c>
      <c r="J56" s="254">
        <v>40299</v>
      </c>
    </row>
    <row r="57" spans="1:10" ht="23.25" customHeight="1">
      <c r="A57" s="122">
        <v>50</v>
      </c>
      <c r="B57" s="400" t="s">
        <v>156</v>
      </c>
      <c r="C57" s="240"/>
      <c r="D57" s="290">
        <v>8</v>
      </c>
      <c r="E57" s="216">
        <v>10</v>
      </c>
      <c r="F57" s="288">
        <v>382.3</v>
      </c>
      <c r="G57" s="216">
        <v>27</v>
      </c>
      <c r="H57" s="215"/>
      <c r="I57" s="33" t="s">
        <v>1261</v>
      </c>
      <c r="J57" s="254">
        <v>40299</v>
      </c>
    </row>
    <row r="58" spans="1:10" ht="26.25" customHeight="1">
      <c r="A58" s="122">
        <v>51</v>
      </c>
      <c r="B58" s="401" t="s">
        <v>158</v>
      </c>
      <c r="C58" s="238"/>
      <c r="D58" s="290">
        <v>8</v>
      </c>
      <c r="E58" s="216">
        <v>8</v>
      </c>
      <c r="F58" s="288">
        <v>374.5</v>
      </c>
      <c r="G58" s="216">
        <v>13</v>
      </c>
      <c r="H58" s="215"/>
      <c r="I58" s="33" t="s">
        <v>1261</v>
      </c>
      <c r="J58" s="254">
        <v>40299</v>
      </c>
    </row>
    <row r="59" spans="1:10" ht="24.75" customHeight="1">
      <c r="A59" s="122">
        <v>52</v>
      </c>
      <c r="B59" s="401" t="s">
        <v>159</v>
      </c>
      <c r="C59" s="238"/>
      <c r="D59" s="290">
        <v>8</v>
      </c>
      <c r="E59" s="216">
        <v>8</v>
      </c>
      <c r="F59" s="288">
        <v>377.9</v>
      </c>
      <c r="G59" s="216">
        <v>23</v>
      </c>
      <c r="H59" s="215"/>
      <c r="I59" s="33" t="s">
        <v>1261</v>
      </c>
      <c r="J59" s="254">
        <v>40299</v>
      </c>
    </row>
    <row r="60" spans="1:10" ht="23.25" customHeight="1">
      <c r="A60" s="122">
        <v>53</v>
      </c>
      <c r="B60" s="401" t="s">
        <v>160</v>
      </c>
      <c r="C60" s="238"/>
      <c r="D60" s="290">
        <v>8</v>
      </c>
      <c r="E60" s="216">
        <v>10</v>
      </c>
      <c r="F60" s="288">
        <v>380.2</v>
      </c>
      <c r="G60" s="216">
        <v>22</v>
      </c>
      <c r="H60" s="215"/>
      <c r="I60" s="33" t="s">
        <v>1261</v>
      </c>
      <c r="J60" s="254">
        <v>40299</v>
      </c>
    </row>
    <row r="61" spans="1:10" ht="26.25" customHeight="1">
      <c r="A61" s="122">
        <v>54</v>
      </c>
      <c r="B61" s="401" t="s">
        <v>161</v>
      </c>
      <c r="C61" s="238"/>
      <c r="D61" s="290">
        <v>18</v>
      </c>
      <c r="E61" s="216">
        <v>18</v>
      </c>
      <c r="F61" s="291">
        <v>864.7</v>
      </c>
      <c r="G61" s="216">
        <v>49</v>
      </c>
      <c r="H61" s="215"/>
      <c r="I61" s="33" t="s">
        <v>1261</v>
      </c>
      <c r="J61" s="254">
        <v>40299</v>
      </c>
    </row>
    <row r="62" spans="1:10" ht="23.25" customHeight="1">
      <c r="A62" s="122">
        <v>55</v>
      </c>
      <c r="B62" s="401" t="s">
        <v>165</v>
      </c>
      <c r="C62" s="238"/>
      <c r="D62" s="290">
        <v>12</v>
      </c>
      <c r="E62" s="216">
        <v>13</v>
      </c>
      <c r="F62" s="291">
        <v>516.7</v>
      </c>
      <c r="G62" s="216">
        <v>28</v>
      </c>
      <c r="H62" s="215"/>
      <c r="I62" s="33" t="s">
        <v>1261</v>
      </c>
      <c r="J62" s="254">
        <v>40299</v>
      </c>
    </row>
    <row r="63" spans="1:10" ht="24" customHeight="1">
      <c r="A63" s="122">
        <v>56</v>
      </c>
      <c r="B63" s="401" t="s">
        <v>166</v>
      </c>
      <c r="C63" s="238"/>
      <c r="D63" s="290">
        <v>12</v>
      </c>
      <c r="E63" s="216">
        <v>14</v>
      </c>
      <c r="F63" s="291">
        <v>510.9</v>
      </c>
      <c r="G63" s="216">
        <v>28</v>
      </c>
      <c r="H63" s="215"/>
      <c r="I63" s="33" t="s">
        <v>1261</v>
      </c>
      <c r="J63" s="254">
        <v>40299</v>
      </c>
    </row>
    <row r="64" spans="1:10" ht="23.25" customHeight="1">
      <c r="A64" s="122">
        <v>57</v>
      </c>
      <c r="B64" s="401" t="s">
        <v>167</v>
      </c>
      <c r="C64" s="238"/>
      <c r="D64" s="290">
        <v>12</v>
      </c>
      <c r="E64" s="216">
        <v>12</v>
      </c>
      <c r="F64" s="291">
        <v>517.9</v>
      </c>
      <c r="G64" s="216">
        <v>28</v>
      </c>
      <c r="H64" s="215"/>
      <c r="I64" s="33" t="s">
        <v>1261</v>
      </c>
      <c r="J64" s="254">
        <v>40299</v>
      </c>
    </row>
    <row r="65" spans="1:10" ht="23.25" customHeight="1">
      <c r="A65" s="122">
        <v>58</v>
      </c>
      <c r="B65" s="401" t="s">
        <v>168</v>
      </c>
      <c r="C65" s="238"/>
      <c r="D65" s="290">
        <v>12</v>
      </c>
      <c r="E65" s="216">
        <v>12</v>
      </c>
      <c r="F65" s="291">
        <v>509.1</v>
      </c>
      <c r="G65" s="216">
        <v>28</v>
      </c>
      <c r="H65" s="215"/>
      <c r="I65" s="33" t="s">
        <v>1261</v>
      </c>
      <c r="J65" s="254">
        <v>40299</v>
      </c>
    </row>
    <row r="66" spans="1:10" ht="12" customHeight="1">
      <c r="A66" s="122">
        <v>59</v>
      </c>
      <c r="B66" s="401" t="s">
        <v>169</v>
      </c>
      <c r="C66" s="238"/>
      <c r="D66" s="290">
        <v>44</v>
      </c>
      <c r="E66" s="216">
        <v>45</v>
      </c>
      <c r="F66" s="291">
        <v>2356.6</v>
      </c>
      <c r="G66" s="216">
        <v>128</v>
      </c>
      <c r="H66" s="215" t="s">
        <v>1267</v>
      </c>
      <c r="I66" s="33"/>
      <c r="J66" s="254">
        <v>40299</v>
      </c>
    </row>
    <row r="67" spans="1:10" ht="12" customHeight="1">
      <c r="A67" s="122">
        <v>60</v>
      </c>
      <c r="B67" s="401" t="s">
        <v>171</v>
      </c>
      <c r="C67" s="238"/>
      <c r="D67" s="290">
        <v>44</v>
      </c>
      <c r="E67" s="216">
        <v>44</v>
      </c>
      <c r="F67" s="291">
        <v>2344.6</v>
      </c>
      <c r="G67" s="216">
        <v>122</v>
      </c>
      <c r="H67" s="215" t="s">
        <v>1268</v>
      </c>
      <c r="I67" s="33"/>
      <c r="J67" s="254">
        <v>40299</v>
      </c>
    </row>
    <row r="68" spans="1:10" ht="12" customHeight="1">
      <c r="A68" s="122">
        <v>61</v>
      </c>
      <c r="B68" s="401" t="s">
        <v>173</v>
      </c>
      <c r="C68" s="238"/>
      <c r="D68" s="290">
        <v>12</v>
      </c>
      <c r="E68" s="216">
        <v>14</v>
      </c>
      <c r="F68" s="288">
        <v>513.9</v>
      </c>
      <c r="G68" s="216">
        <v>25</v>
      </c>
      <c r="H68" s="215" t="s">
        <v>1262</v>
      </c>
      <c r="I68" s="33"/>
      <c r="J68" s="254">
        <v>40299</v>
      </c>
    </row>
    <row r="69" spans="1:10" ht="24.75" customHeight="1">
      <c r="A69" s="122">
        <v>62</v>
      </c>
      <c r="B69" s="401" t="s">
        <v>174</v>
      </c>
      <c r="C69" s="238"/>
      <c r="D69" s="290">
        <v>12</v>
      </c>
      <c r="E69" s="216">
        <v>12</v>
      </c>
      <c r="F69" s="288">
        <v>452.3</v>
      </c>
      <c r="G69" s="216">
        <v>29</v>
      </c>
      <c r="H69" s="215"/>
      <c r="I69" s="33" t="s">
        <v>1261</v>
      </c>
      <c r="J69" s="254">
        <v>40299</v>
      </c>
    </row>
    <row r="70" spans="1:10" ht="12" customHeight="1">
      <c r="A70" s="122">
        <v>63</v>
      </c>
      <c r="B70" s="401" t="s">
        <v>175</v>
      </c>
      <c r="C70" s="238"/>
      <c r="D70" s="290">
        <v>4</v>
      </c>
      <c r="E70" s="216">
        <v>4</v>
      </c>
      <c r="F70" s="288">
        <v>205.3</v>
      </c>
      <c r="G70" s="216">
        <v>7</v>
      </c>
      <c r="H70" s="215" t="s">
        <v>1263</v>
      </c>
      <c r="I70" s="33"/>
      <c r="J70" s="254">
        <v>40299</v>
      </c>
    </row>
    <row r="71" spans="1:10" ht="12" customHeight="1">
      <c r="A71" s="122">
        <v>64</v>
      </c>
      <c r="B71" s="401" t="s">
        <v>176</v>
      </c>
      <c r="C71" s="238"/>
      <c r="D71" s="292">
        <v>4</v>
      </c>
      <c r="E71" s="216">
        <v>4</v>
      </c>
      <c r="F71" s="288">
        <v>123.1</v>
      </c>
      <c r="G71" s="216">
        <v>3</v>
      </c>
      <c r="H71" s="215" t="s">
        <v>1264</v>
      </c>
      <c r="I71" s="33"/>
      <c r="J71" s="254">
        <v>40299</v>
      </c>
    </row>
    <row r="72" spans="1:10" ht="12" customHeight="1">
      <c r="A72" s="122">
        <v>65</v>
      </c>
      <c r="B72" s="402" t="s">
        <v>177</v>
      </c>
      <c r="C72" s="244"/>
      <c r="D72" s="287">
        <v>36</v>
      </c>
      <c r="E72" s="216">
        <v>37</v>
      </c>
      <c r="F72" s="288">
        <v>1822.3</v>
      </c>
      <c r="G72" s="216">
        <v>84</v>
      </c>
      <c r="H72" s="215" t="s">
        <v>1265</v>
      </c>
      <c r="I72" s="33"/>
      <c r="J72" s="254">
        <v>40299</v>
      </c>
    </row>
    <row r="73" spans="1:10" ht="12" customHeight="1" thickBot="1">
      <c r="A73" s="220">
        <v>66</v>
      </c>
      <c r="B73" s="414" t="s">
        <v>180</v>
      </c>
      <c r="C73" s="415"/>
      <c r="D73" s="293">
        <v>14</v>
      </c>
      <c r="E73" s="294">
        <v>14</v>
      </c>
      <c r="F73" s="289">
        <v>585.4</v>
      </c>
      <c r="G73" s="294">
        <v>29</v>
      </c>
      <c r="H73" s="179" t="s">
        <v>1266</v>
      </c>
      <c r="I73" s="159"/>
      <c r="J73" s="182">
        <v>40299</v>
      </c>
    </row>
    <row r="74" spans="1:10" ht="14.25" customHeight="1" thickBot="1">
      <c r="A74" s="165"/>
      <c r="B74" s="438" t="s">
        <v>1269</v>
      </c>
      <c r="C74" s="439"/>
      <c r="D74" s="265">
        <f>SUM(D49:D73)</f>
        <v>370</v>
      </c>
      <c r="E74" s="265">
        <f>SUM(E49:E73)</f>
        <v>386</v>
      </c>
      <c r="F74" s="265">
        <f>SUM(F49:F73)</f>
        <v>17614.78</v>
      </c>
      <c r="G74" s="265">
        <f>SUM(G49:G73)</f>
        <v>909</v>
      </c>
      <c r="H74" s="286"/>
      <c r="I74" s="169"/>
      <c r="J74" s="257"/>
    </row>
    <row r="75" spans="1:10" ht="13.5" customHeight="1">
      <c r="A75" s="190"/>
      <c r="B75" s="79" t="s">
        <v>182</v>
      </c>
      <c r="C75" s="79"/>
      <c r="D75" s="79"/>
      <c r="E75" s="79"/>
      <c r="F75" s="79"/>
      <c r="G75" s="79"/>
      <c r="H75" s="79"/>
      <c r="I75" s="79"/>
      <c r="J75" s="405"/>
    </row>
    <row r="76" spans="1:10" ht="12" customHeight="1">
      <c r="A76" s="122">
        <v>67</v>
      </c>
      <c r="B76" s="403" t="s">
        <v>183</v>
      </c>
      <c r="C76" s="367"/>
      <c r="D76" s="287">
        <v>16</v>
      </c>
      <c r="E76" s="216">
        <v>16</v>
      </c>
      <c r="F76" s="295">
        <v>782.6</v>
      </c>
      <c r="G76" s="216">
        <v>51</v>
      </c>
      <c r="H76" s="215" t="s">
        <v>1270</v>
      </c>
      <c r="I76" s="33"/>
      <c r="J76" s="254">
        <v>40299</v>
      </c>
    </row>
    <row r="77" spans="1:10" ht="12" customHeight="1">
      <c r="A77" s="122">
        <v>68</v>
      </c>
      <c r="B77" s="403" t="s">
        <v>185</v>
      </c>
      <c r="C77" s="367"/>
      <c r="D77" s="287">
        <v>16</v>
      </c>
      <c r="E77" s="216">
        <v>16</v>
      </c>
      <c r="F77" s="295">
        <v>776.9</v>
      </c>
      <c r="G77" s="216">
        <v>29</v>
      </c>
      <c r="H77" s="215" t="s">
        <v>1271</v>
      </c>
      <c r="I77" s="33"/>
      <c r="J77" s="254">
        <v>40299</v>
      </c>
    </row>
    <row r="78" spans="1:10" ht="12" customHeight="1">
      <c r="A78" s="122">
        <v>69</v>
      </c>
      <c r="B78" s="403" t="s">
        <v>186</v>
      </c>
      <c r="C78" s="367"/>
      <c r="D78" s="287">
        <v>2</v>
      </c>
      <c r="E78" s="216">
        <v>2</v>
      </c>
      <c r="F78" s="295">
        <v>106.7</v>
      </c>
      <c r="G78" s="216">
        <v>8</v>
      </c>
      <c r="H78" s="215" t="s">
        <v>1272</v>
      </c>
      <c r="I78" s="33"/>
      <c r="J78" s="254">
        <v>40299</v>
      </c>
    </row>
    <row r="79" spans="1:10" ht="12" customHeight="1">
      <c r="A79" s="122">
        <v>70</v>
      </c>
      <c r="B79" s="403" t="s">
        <v>187</v>
      </c>
      <c r="C79" s="367"/>
      <c r="D79" s="287">
        <v>6</v>
      </c>
      <c r="E79" s="216">
        <v>6</v>
      </c>
      <c r="F79" s="295">
        <v>182.1</v>
      </c>
      <c r="G79" s="216">
        <v>1</v>
      </c>
      <c r="H79" s="296" t="s">
        <v>1273</v>
      </c>
      <c r="I79" s="36"/>
      <c r="J79" s="254">
        <v>40299</v>
      </c>
    </row>
    <row r="80" spans="1:10" ht="12" customHeight="1">
      <c r="A80" s="122">
        <v>71</v>
      </c>
      <c r="B80" s="403" t="s">
        <v>188</v>
      </c>
      <c r="C80" s="367"/>
      <c r="D80" s="287">
        <v>1</v>
      </c>
      <c r="E80" s="216">
        <v>1</v>
      </c>
      <c r="F80" s="295">
        <v>60.7</v>
      </c>
      <c r="G80" s="216">
        <v>4</v>
      </c>
      <c r="H80" s="215" t="s">
        <v>1274</v>
      </c>
      <c r="I80" s="33"/>
      <c r="J80" s="254">
        <v>40299</v>
      </c>
    </row>
    <row r="81" spans="1:10" ht="12" customHeight="1">
      <c r="A81" s="122">
        <v>72</v>
      </c>
      <c r="B81" s="403" t="s">
        <v>189</v>
      </c>
      <c r="C81" s="367"/>
      <c r="D81" s="287">
        <v>2</v>
      </c>
      <c r="E81" s="216">
        <v>2</v>
      </c>
      <c r="F81" s="295">
        <v>67.6</v>
      </c>
      <c r="G81" s="216">
        <v>6</v>
      </c>
      <c r="H81" s="215" t="s">
        <v>1748</v>
      </c>
      <c r="I81" s="33"/>
      <c r="J81" s="254">
        <v>40299</v>
      </c>
    </row>
    <row r="82" spans="1:15" ht="12" customHeight="1">
      <c r="A82" s="122">
        <v>73</v>
      </c>
      <c r="B82" s="403" t="s">
        <v>190</v>
      </c>
      <c r="C82" s="367"/>
      <c r="D82" s="297">
        <v>2</v>
      </c>
      <c r="E82" s="216">
        <v>2</v>
      </c>
      <c r="F82" s="295">
        <v>45.6</v>
      </c>
      <c r="G82" s="298"/>
      <c r="H82" s="215" t="s">
        <v>1749</v>
      </c>
      <c r="I82" s="33"/>
      <c r="J82" s="254">
        <v>40299</v>
      </c>
      <c r="N82" s="63" t="s">
        <v>1761</v>
      </c>
      <c r="O82" s="1">
        <v>2</v>
      </c>
    </row>
    <row r="83" spans="1:10" ht="12" customHeight="1">
      <c r="A83" s="122">
        <v>74</v>
      </c>
      <c r="B83" s="403" t="s">
        <v>192</v>
      </c>
      <c r="C83" s="367"/>
      <c r="D83" s="287">
        <v>24</v>
      </c>
      <c r="E83" s="216">
        <v>24</v>
      </c>
      <c r="F83" s="295">
        <v>1354.7</v>
      </c>
      <c r="G83" s="216">
        <v>63</v>
      </c>
      <c r="H83" s="215" t="s">
        <v>1275</v>
      </c>
      <c r="I83" s="33"/>
      <c r="J83" s="254">
        <v>40299</v>
      </c>
    </row>
    <row r="84" spans="1:10" ht="12" customHeight="1">
      <c r="A84" s="122">
        <v>75</v>
      </c>
      <c r="B84" s="403" t="s">
        <v>195</v>
      </c>
      <c r="C84" s="367"/>
      <c r="D84" s="287">
        <v>4</v>
      </c>
      <c r="E84" s="216">
        <v>4</v>
      </c>
      <c r="F84" s="295">
        <v>96.2</v>
      </c>
      <c r="G84" s="216">
        <v>15</v>
      </c>
      <c r="H84" s="215" t="s">
        <v>1276</v>
      </c>
      <c r="I84" s="33"/>
      <c r="J84" s="254">
        <v>40299</v>
      </c>
    </row>
    <row r="85" spans="1:10" ht="12" customHeight="1">
      <c r="A85" s="122">
        <v>76</v>
      </c>
      <c r="B85" s="403" t="s">
        <v>196</v>
      </c>
      <c r="C85" s="367"/>
      <c r="D85" s="287">
        <v>4</v>
      </c>
      <c r="E85" s="216">
        <v>4</v>
      </c>
      <c r="F85" s="295">
        <v>99.8</v>
      </c>
      <c r="G85" s="216">
        <v>7</v>
      </c>
      <c r="H85" s="215" t="s">
        <v>1277</v>
      </c>
      <c r="I85" s="33"/>
      <c r="J85" s="254">
        <v>40299</v>
      </c>
    </row>
    <row r="86" spans="1:10" ht="12" customHeight="1">
      <c r="A86" s="122">
        <v>77</v>
      </c>
      <c r="B86" s="403" t="s">
        <v>198</v>
      </c>
      <c r="C86" s="367"/>
      <c r="D86" s="287">
        <v>2</v>
      </c>
      <c r="E86" s="216">
        <v>2</v>
      </c>
      <c r="F86" s="295">
        <v>115.2</v>
      </c>
      <c r="G86" s="216">
        <v>2</v>
      </c>
      <c r="H86" s="215" t="s">
        <v>1279</v>
      </c>
      <c r="I86" s="33"/>
      <c r="J86" s="254">
        <v>40299</v>
      </c>
    </row>
    <row r="87" spans="1:10" ht="12" customHeight="1">
      <c r="A87" s="122">
        <v>78</v>
      </c>
      <c r="B87" s="403" t="s">
        <v>200</v>
      </c>
      <c r="C87" s="367"/>
      <c r="D87" s="287">
        <v>55</v>
      </c>
      <c r="E87" s="216">
        <v>57</v>
      </c>
      <c r="F87" s="295">
        <v>2827.3</v>
      </c>
      <c r="G87" s="216">
        <v>125</v>
      </c>
      <c r="H87" s="215" t="s">
        <v>1281</v>
      </c>
      <c r="I87" s="33"/>
      <c r="J87" s="254">
        <v>40299</v>
      </c>
    </row>
    <row r="88" spans="1:10" ht="12" customHeight="1">
      <c r="A88" s="122">
        <v>79</v>
      </c>
      <c r="B88" s="403" t="s">
        <v>202</v>
      </c>
      <c r="C88" s="367"/>
      <c r="D88" s="287">
        <v>8</v>
      </c>
      <c r="E88" s="216">
        <v>8</v>
      </c>
      <c r="F88" s="295">
        <v>394.8</v>
      </c>
      <c r="G88" s="216">
        <v>14</v>
      </c>
      <c r="H88" s="215" t="s">
        <v>1282</v>
      </c>
      <c r="I88" s="33"/>
      <c r="J88" s="254">
        <v>40299</v>
      </c>
    </row>
    <row r="89" spans="1:10" ht="12" customHeight="1">
      <c r="A89" s="122">
        <v>80</v>
      </c>
      <c r="B89" s="403" t="s">
        <v>203</v>
      </c>
      <c r="C89" s="367"/>
      <c r="D89" s="287">
        <v>60</v>
      </c>
      <c r="E89" s="216">
        <v>60</v>
      </c>
      <c r="F89" s="295">
        <v>3204.3</v>
      </c>
      <c r="G89" s="216">
        <v>150</v>
      </c>
      <c r="H89" s="215" t="s">
        <v>1283</v>
      </c>
      <c r="I89" s="33"/>
      <c r="J89" s="254">
        <v>40299</v>
      </c>
    </row>
    <row r="90" spans="1:10" ht="12" customHeight="1">
      <c r="A90" s="122">
        <v>81</v>
      </c>
      <c r="B90" s="403" t="s">
        <v>206</v>
      </c>
      <c r="C90" s="367"/>
      <c r="D90" s="287">
        <v>12</v>
      </c>
      <c r="E90" s="216">
        <v>12</v>
      </c>
      <c r="F90" s="295">
        <v>541.7</v>
      </c>
      <c r="G90" s="216">
        <v>29</v>
      </c>
      <c r="H90" s="215" t="s">
        <v>1284</v>
      </c>
      <c r="I90" s="33"/>
      <c r="J90" s="254">
        <v>40299</v>
      </c>
    </row>
    <row r="91" spans="1:10" ht="12" customHeight="1">
      <c r="A91" s="122">
        <v>82</v>
      </c>
      <c r="B91" s="403" t="s">
        <v>207</v>
      </c>
      <c r="C91" s="367"/>
      <c r="D91" s="287">
        <v>12</v>
      </c>
      <c r="E91" s="216">
        <v>12</v>
      </c>
      <c r="F91" s="295">
        <v>463.4</v>
      </c>
      <c r="G91" s="216">
        <v>22</v>
      </c>
      <c r="H91" s="215" t="s">
        <v>1289</v>
      </c>
      <c r="I91" s="33"/>
      <c r="J91" s="254">
        <v>40299</v>
      </c>
    </row>
    <row r="92" spans="1:10" ht="12" customHeight="1">
      <c r="A92" s="122">
        <v>83</v>
      </c>
      <c r="B92" s="403" t="s">
        <v>210</v>
      </c>
      <c r="C92" s="367"/>
      <c r="D92" s="287">
        <v>8</v>
      </c>
      <c r="E92" s="216">
        <v>8</v>
      </c>
      <c r="F92" s="295">
        <v>402.2</v>
      </c>
      <c r="G92" s="216">
        <v>12</v>
      </c>
      <c r="H92" s="215" t="s">
        <v>1285</v>
      </c>
      <c r="I92" s="33"/>
      <c r="J92" s="254">
        <v>40299</v>
      </c>
    </row>
    <row r="93" spans="1:10" ht="12" customHeight="1">
      <c r="A93" s="122">
        <v>84</v>
      </c>
      <c r="B93" s="403" t="s">
        <v>211</v>
      </c>
      <c r="C93" s="367"/>
      <c r="D93" s="287">
        <v>12</v>
      </c>
      <c r="E93" s="216">
        <v>12</v>
      </c>
      <c r="F93" s="295">
        <v>465.6</v>
      </c>
      <c r="G93" s="216">
        <v>38</v>
      </c>
      <c r="H93" s="215" t="s">
        <v>1286</v>
      </c>
      <c r="I93" s="33"/>
      <c r="J93" s="254">
        <v>40299</v>
      </c>
    </row>
    <row r="94" spans="1:10" ht="12" customHeight="1">
      <c r="A94" s="122">
        <v>85</v>
      </c>
      <c r="B94" s="403" t="s">
        <v>213</v>
      </c>
      <c r="C94" s="367"/>
      <c r="D94" s="287">
        <v>8</v>
      </c>
      <c r="E94" s="216">
        <v>8</v>
      </c>
      <c r="F94" s="295">
        <v>325.5</v>
      </c>
      <c r="G94" s="216">
        <v>16</v>
      </c>
      <c r="H94" s="215" t="s">
        <v>1287</v>
      </c>
      <c r="I94" s="33"/>
      <c r="J94" s="254">
        <v>40299</v>
      </c>
    </row>
    <row r="95" spans="1:10" ht="12" customHeight="1">
      <c r="A95" s="122">
        <v>86</v>
      </c>
      <c r="B95" s="403" t="s">
        <v>215</v>
      </c>
      <c r="C95" s="367"/>
      <c r="D95" s="287">
        <v>12</v>
      </c>
      <c r="E95" s="216">
        <v>12</v>
      </c>
      <c r="F95" s="295">
        <v>470.3</v>
      </c>
      <c r="G95" s="216">
        <v>20</v>
      </c>
      <c r="H95" s="215" t="s">
        <v>1288</v>
      </c>
      <c r="I95" s="33"/>
      <c r="J95" s="254">
        <v>40299</v>
      </c>
    </row>
    <row r="96" spans="1:10" ht="12" customHeight="1">
      <c r="A96" s="122">
        <v>87</v>
      </c>
      <c r="B96" s="403" t="s">
        <v>216</v>
      </c>
      <c r="C96" s="367"/>
      <c r="D96" s="287">
        <v>16</v>
      </c>
      <c r="E96" s="216">
        <v>16</v>
      </c>
      <c r="F96" s="295">
        <v>860.2</v>
      </c>
      <c r="G96" s="216">
        <v>43</v>
      </c>
      <c r="H96" s="215" t="s">
        <v>1290</v>
      </c>
      <c r="I96" s="33"/>
      <c r="J96" s="254">
        <v>40299</v>
      </c>
    </row>
    <row r="97" spans="1:10" ht="12" customHeight="1">
      <c r="A97" s="122">
        <v>88</v>
      </c>
      <c r="B97" s="403" t="s">
        <v>219</v>
      </c>
      <c r="C97" s="367"/>
      <c r="D97" s="287">
        <v>16</v>
      </c>
      <c r="E97" s="216">
        <v>16</v>
      </c>
      <c r="F97" s="295">
        <v>819</v>
      </c>
      <c r="G97" s="216">
        <v>44</v>
      </c>
      <c r="H97" s="215" t="s">
        <v>1294</v>
      </c>
      <c r="I97" s="33"/>
      <c r="J97" s="254">
        <v>40299</v>
      </c>
    </row>
    <row r="98" spans="1:10" ht="12" customHeight="1">
      <c r="A98" s="122">
        <v>89</v>
      </c>
      <c r="B98" s="403" t="s">
        <v>221</v>
      </c>
      <c r="C98" s="209"/>
      <c r="D98" s="287">
        <v>12</v>
      </c>
      <c r="E98" s="216">
        <v>12</v>
      </c>
      <c r="F98" s="299">
        <v>450.9</v>
      </c>
      <c r="G98" s="216">
        <v>22</v>
      </c>
      <c r="H98" s="215" t="s">
        <v>1291</v>
      </c>
      <c r="I98" s="33"/>
      <c r="J98" s="254">
        <v>40299</v>
      </c>
    </row>
    <row r="99" spans="1:10" ht="12" customHeight="1">
      <c r="A99" s="122">
        <v>90</v>
      </c>
      <c r="B99" s="403" t="s">
        <v>222</v>
      </c>
      <c r="C99" s="209"/>
      <c r="D99" s="287">
        <v>12</v>
      </c>
      <c r="E99" s="216">
        <v>12</v>
      </c>
      <c r="F99" s="300">
        <v>468</v>
      </c>
      <c r="G99" s="216">
        <v>30</v>
      </c>
      <c r="H99" s="215" t="s">
        <v>1292</v>
      </c>
      <c r="I99" s="33"/>
      <c r="J99" s="254">
        <v>40299</v>
      </c>
    </row>
    <row r="100" spans="1:10" ht="12" customHeight="1">
      <c r="A100" s="122">
        <v>91</v>
      </c>
      <c r="B100" s="403" t="s">
        <v>223</v>
      </c>
      <c r="C100" s="209"/>
      <c r="D100" s="287">
        <v>24</v>
      </c>
      <c r="E100" s="216">
        <v>24</v>
      </c>
      <c r="F100" s="300">
        <v>1336.7</v>
      </c>
      <c r="G100" s="216">
        <v>62</v>
      </c>
      <c r="H100" s="215" t="s">
        <v>1293</v>
      </c>
      <c r="I100" s="33"/>
      <c r="J100" s="254">
        <v>40299</v>
      </c>
    </row>
    <row r="101" spans="1:10" ht="12" customHeight="1">
      <c r="A101" s="122">
        <v>92</v>
      </c>
      <c r="B101" s="403" t="s">
        <v>226</v>
      </c>
      <c r="C101" s="209"/>
      <c r="D101" s="287">
        <v>4</v>
      </c>
      <c r="E101" s="216">
        <v>19</v>
      </c>
      <c r="F101" s="300">
        <v>557.39</v>
      </c>
      <c r="G101" s="216">
        <v>25</v>
      </c>
      <c r="H101" s="215" t="s">
        <v>1295</v>
      </c>
      <c r="I101" s="33"/>
      <c r="J101" s="254">
        <v>40299</v>
      </c>
    </row>
    <row r="102" spans="1:10" ht="12" customHeight="1">
      <c r="A102" s="122">
        <v>93</v>
      </c>
      <c r="B102" s="403" t="s">
        <v>227</v>
      </c>
      <c r="C102" s="209"/>
      <c r="D102" s="287">
        <v>12</v>
      </c>
      <c r="E102" s="216">
        <v>12</v>
      </c>
      <c r="F102" s="300">
        <v>559</v>
      </c>
      <c r="G102" s="216">
        <v>24</v>
      </c>
      <c r="H102" s="215" t="s">
        <v>1302</v>
      </c>
      <c r="I102" s="33"/>
      <c r="J102" s="254">
        <v>40299</v>
      </c>
    </row>
    <row r="103" spans="1:10" ht="12" customHeight="1">
      <c r="A103" s="122">
        <v>94</v>
      </c>
      <c r="B103" s="403" t="s">
        <v>228</v>
      </c>
      <c r="C103" s="209"/>
      <c r="D103" s="287">
        <v>5</v>
      </c>
      <c r="E103" s="216">
        <v>5</v>
      </c>
      <c r="F103" s="301">
        <v>170.5</v>
      </c>
      <c r="G103" s="216">
        <v>9</v>
      </c>
      <c r="H103" s="215" t="s">
        <v>1303</v>
      </c>
      <c r="I103" s="33"/>
      <c r="J103" s="254">
        <v>40299</v>
      </c>
    </row>
    <row r="104" spans="1:10" ht="12" customHeight="1">
      <c r="A104" s="122">
        <v>95</v>
      </c>
      <c r="B104" s="403" t="s">
        <v>229</v>
      </c>
      <c r="C104" s="209"/>
      <c r="D104" s="287">
        <v>18</v>
      </c>
      <c r="E104" s="216">
        <v>18</v>
      </c>
      <c r="F104" s="301">
        <v>819.7</v>
      </c>
      <c r="G104" s="216">
        <v>37</v>
      </c>
      <c r="H104" s="215" t="s">
        <v>1296</v>
      </c>
      <c r="I104" s="33"/>
      <c r="J104" s="254">
        <v>40299</v>
      </c>
    </row>
    <row r="105" spans="1:10" ht="12" customHeight="1">
      <c r="A105" s="122">
        <v>96</v>
      </c>
      <c r="B105" s="403" t="s">
        <v>230</v>
      </c>
      <c r="C105" s="209"/>
      <c r="D105" s="287">
        <v>12</v>
      </c>
      <c r="E105" s="216">
        <v>12</v>
      </c>
      <c r="F105" s="301">
        <v>462.6</v>
      </c>
      <c r="G105" s="216">
        <v>20</v>
      </c>
      <c r="H105" s="215" t="s">
        <v>1297</v>
      </c>
      <c r="I105" s="33"/>
      <c r="J105" s="254">
        <v>40299</v>
      </c>
    </row>
    <row r="106" spans="1:10" ht="12" customHeight="1">
      <c r="A106" s="122">
        <v>97</v>
      </c>
      <c r="B106" s="403" t="s">
        <v>231</v>
      </c>
      <c r="C106" s="209"/>
      <c r="D106" s="287">
        <v>18</v>
      </c>
      <c r="E106" s="216">
        <v>18</v>
      </c>
      <c r="F106" s="301">
        <v>836.1</v>
      </c>
      <c r="G106" s="216">
        <v>55</v>
      </c>
      <c r="H106" s="215" t="s">
        <v>1298</v>
      </c>
      <c r="I106" s="33"/>
      <c r="J106" s="254">
        <v>40299</v>
      </c>
    </row>
    <row r="107" spans="1:10" ht="12" customHeight="1">
      <c r="A107" s="122">
        <v>98</v>
      </c>
      <c r="B107" s="403" t="s">
        <v>232</v>
      </c>
      <c r="C107" s="209"/>
      <c r="D107" s="287">
        <v>12</v>
      </c>
      <c r="E107" s="216">
        <v>12</v>
      </c>
      <c r="F107" s="301">
        <v>467.4</v>
      </c>
      <c r="G107" s="216">
        <v>27</v>
      </c>
      <c r="H107" s="215" t="s">
        <v>1299</v>
      </c>
      <c r="I107" s="33"/>
      <c r="J107" s="254">
        <v>40299</v>
      </c>
    </row>
    <row r="108" spans="1:10" ht="12" customHeight="1">
      <c r="A108" s="122">
        <v>99</v>
      </c>
      <c r="B108" s="403" t="s">
        <v>233</v>
      </c>
      <c r="C108" s="209"/>
      <c r="D108" s="287">
        <v>16</v>
      </c>
      <c r="E108" s="216">
        <v>16</v>
      </c>
      <c r="F108" s="301">
        <v>559.4</v>
      </c>
      <c r="G108" s="216">
        <v>20</v>
      </c>
      <c r="H108" s="215" t="s">
        <v>1300</v>
      </c>
      <c r="I108" s="33"/>
      <c r="J108" s="254">
        <v>40299</v>
      </c>
    </row>
    <row r="109" spans="1:10" ht="12" customHeight="1">
      <c r="A109" s="122">
        <v>100</v>
      </c>
      <c r="B109" s="403" t="s">
        <v>234</v>
      </c>
      <c r="C109" s="209"/>
      <c r="D109" s="287">
        <v>12</v>
      </c>
      <c r="E109" s="216">
        <v>12</v>
      </c>
      <c r="F109" s="301">
        <v>439.1</v>
      </c>
      <c r="G109" s="216">
        <v>21</v>
      </c>
      <c r="H109" s="215" t="s">
        <v>1301</v>
      </c>
      <c r="I109" s="33"/>
      <c r="J109" s="254">
        <v>40299</v>
      </c>
    </row>
    <row r="110" spans="1:10" ht="12" customHeight="1">
      <c r="A110" s="122">
        <v>101</v>
      </c>
      <c r="B110" s="403" t="s">
        <v>235</v>
      </c>
      <c r="C110" s="209"/>
      <c r="D110" s="287">
        <v>8</v>
      </c>
      <c r="E110" s="216">
        <v>8</v>
      </c>
      <c r="F110" s="301">
        <v>411.4</v>
      </c>
      <c r="G110" s="216">
        <v>21</v>
      </c>
      <c r="H110" s="215" t="s">
        <v>1304</v>
      </c>
      <c r="I110" s="33"/>
      <c r="J110" s="254">
        <v>40299</v>
      </c>
    </row>
    <row r="111" spans="1:10" ht="12" customHeight="1">
      <c r="A111" s="122">
        <v>102</v>
      </c>
      <c r="B111" s="403" t="s">
        <v>236</v>
      </c>
      <c r="C111" s="209"/>
      <c r="D111" s="287">
        <v>12</v>
      </c>
      <c r="E111" s="216">
        <v>12</v>
      </c>
      <c r="F111" s="301">
        <v>467.8</v>
      </c>
      <c r="G111" s="216">
        <v>25</v>
      </c>
      <c r="H111" s="215" t="s">
        <v>1309</v>
      </c>
      <c r="I111" s="33"/>
      <c r="J111" s="254">
        <v>40299</v>
      </c>
    </row>
    <row r="112" spans="1:10" ht="12" customHeight="1">
      <c r="A112" s="122">
        <v>103</v>
      </c>
      <c r="B112" s="403" t="s">
        <v>237</v>
      </c>
      <c r="C112" s="209"/>
      <c r="D112" s="287">
        <v>18</v>
      </c>
      <c r="E112" s="216">
        <v>18</v>
      </c>
      <c r="F112" s="301">
        <v>868.2</v>
      </c>
      <c r="G112" s="216">
        <v>42</v>
      </c>
      <c r="H112" s="215" t="s">
        <v>1310</v>
      </c>
      <c r="I112" s="33"/>
      <c r="J112" s="254">
        <v>40299</v>
      </c>
    </row>
    <row r="113" spans="1:10" ht="12" customHeight="1">
      <c r="A113" s="122">
        <v>104</v>
      </c>
      <c r="B113" s="403" t="s">
        <v>239</v>
      </c>
      <c r="C113" s="209"/>
      <c r="D113" s="287">
        <v>1</v>
      </c>
      <c r="E113" s="216">
        <v>12</v>
      </c>
      <c r="F113" s="301">
        <v>351</v>
      </c>
      <c r="G113" s="216">
        <v>13</v>
      </c>
      <c r="H113" s="215" t="s">
        <v>1305</v>
      </c>
      <c r="I113" s="33"/>
      <c r="J113" s="254">
        <v>40299</v>
      </c>
    </row>
    <row r="114" spans="1:10" ht="12" customHeight="1">
      <c r="A114" s="122">
        <v>105</v>
      </c>
      <c r="B114" s="403" t="s">
        <v>241</v>
      </c>
      <c r="C114" s="209"/>
      <c r="D114" s="287">
        <v>8</v>
      </c>
      <c r="E114" s="216">
        <v>8</v>
      </c>
      <c r="F114" s="301">
        <v>322.5</v>
      </c>
      <c r="G114" s="216">
        <v>21</v>
      </c>
      <c r="H114" s="215" t="s">
        <v>1306</v>
      </c>
      <c r="I114" s="33"/>
      <c r="J114" s="254">
        <v>40299</v>
      </c>
    </row>
    <row r="115" spans="1:10" ht="12" customHeight="1">
      <c r="A115" s="122">
        <v>106</v>
      </c>
      <c r="B115" s="403" t="s">
        <v>242</v>
      </c>
      <c r="C115" s="209"/>
      <c r="D115" s="287">
        <v>12</v>
      </c>
      <c r="E115" s="216">
        <v>12</v>
      </c>
      <c r="F115" s="301">
        <v>471.8</v>
      </c>
      <c r="G115" s="216">
        <v>20</v>
      </c>
      <c r="H115" s="215" t="s">
        <v>1307</v>
      </c>
      <c r="I115" s="33"/>
      <c r="J115" s="254">
        <v>40299</v>
      </c>
    </row>
    <row r="116" spans="1:10" ht="12" customHeight="1">
      <c r="A116" s="122">
        <v>107</v>
      </c>
      <c r="B116" s="403" t="s">
        <v>243</v>
      </c>
      <c r="C116" s="209"/>
      <c r="D116" s="287">
        <v>10</v>
      </c>
      <c r="E116" s="216">
        <v>10</v>
      </c>
      <c r="F116" s="301">
        <v>842.6</v>
      </c>
      <c r="G116" s="216">
        <v>39</v>
      </c>
      <c r="H116" s="215" t="s">
        <v>1308</v>
      </c>
      <c r="I116" s="33"/>
      <c r="J116" s="254">
        <v>40299</v>
      </c>
    </row>
    <row r="117" spans="1:10" ht="12" customHeight="1">
      <c r="A117" s="122">
        <v>108</v>
      </c>
      <c r="B117" s="403" t="s">
        <v>246</v>
      </c>
      <c r="C117" s="209"/>
      <c r="D117" s="287">
        <v>18</v>
      </c>
      <c r="E117" s="216">
        <v>18</v>
      </c>
      <c r="F117" s="301">
        <v>833.3</v>
      </c>
      <c r="G117" s="216">
        <v>42</v>
      </c>
      <c r="H117" s="215" t="s">
        <v>1311</v>
      </c>
      <c r="I117" s="33"/>
      <c r="J117" s="254">
        <v>40299</v>
      </c>
    </row>
    <row r="118" spans="1:10" ht="12.75" customHeight="1">
      <c r="A118" s="122">
        <v>109</v>
      </c>
      <c r="B118" s="403" t="s">
        <v>247</v>
      </c>
      <c r="C118" s="209"/>
      <c r="D118" s="287">
        <v>18</v>
      </c>
      <c r="E118" s="216">
        <v>18</v>
      </c>
      <c r="F118" s="301">
        <v>823</v>
      </c>
      <c r="G118" s="216">
        <v>38</v>
      </c>
      <c r="H118" s="215" t="s">
        <v>1320</v>
      </c>
      <c r="I118" s="33"/>
      <c r="J118" s="254">
        <v>40299</v>
      </c>
    </row>
    <row r="119" spans="1:10" ht="12" customHeight="1">
      <c r="A119" s="122">
        <v>110</v>
      </c>
      <c r="B119" s="403" t="s">
        <v>249</v>
      </c>
      <c r="C119" s="209"/>
      <c r="D119" s="287">
        <v>18</v>
      </c>
      <c r="E119" s="216">
        <v>18</v>
      </c>
      <c r="F119" s="301">
        <v>824.6</v>
      </c>
      <c r="G119" s="216">
        <v>32</v>
      </c>
      <c r="H119" s="215" t="s">
        <v>1312</v>
      </c>
      <c r="I119" s="33"/>
      <c r="J119" s="254">
        <v>40299</v>
      </c>
    </row>
    <row r="120" spans="1:10" ht="12" customHeight="1">
      <c r="A120" s="122">
        <v>111</v>
      </c>
      <c r="B120" s="403" t="s">
        <v>250</v>
      </c>
      <c r="C120" s="209"/>
      <c r="D120" s="287">
        <v>18</v>
      </c>
      <c r="E120" s="216">
        <v>18</v>
      </c>
      <c r="F120" s="301">
        <v>825.4</v>
      </c>
      <c r="G120" s="216">
        <v>43</v>
      </c>
      <c r="H120" s="215" t="s">
        <v>1313</v>
      </c>
      <c r="I120" s="33"/>
      <c r="J120" s="254">
        <v>40299</v>
      </c>
    </row>
    <row r="121" spans="1:10" ht="12" customHeight="1">
      <c r="A121" s="122">
        <v>112</v>
      </c>
      <c r="B121" s="403" t="s">
        <v>251</v>
      </c>
      <c r="C121" s="209"/>
      <c r="D121" s="287">
        <v>18</v>
      </c>
      <c r="E121" s="216">
        <v>18</v>
      </c>
      <c r="F121" s="301">
        <v>867.5</v>
      </c>
      <c r="G121" s="216">
        <v>41</v>
      </c>
      <c r="H121" s="215" t="s">
        <v>1314</v>
      </c>
      <c r="I121" s="33"/>
      <c r="J121" s="254">
        <v>40299</v>
      </c>
    </row>
    <row r="122" spans="1:10" ht="12" customHeight="1">
      <c r="A122" s="122">
        <v>113</v>
      </c>
      <c r="B122" s="403" t="s">
        <v>253</v>
      </c>
      <c r="C122" s="209"/>
      <c r="D122" s="287">
        <v>18</v>
      </c>
      <c r="E122" s="216">
        <v>18</v>
      </c>
      <c r="F122" s="301">
        <v>857.8</v>
      </c>
      <c r="G122" s="216">
        <v>45</v>
      </c>
      <c r="H122" s="215" t="s">
        <v>1315</v>
      </c>
      <c r="I122" s="33"/>
      <c r="J122" s="254">
        <v>40299</v>
      </c>
    </row>
    <row r="123" spans="1:10" ht="12" customHeight="1">
      <c r="A123" s="122">
        <v>114</v>
      </c>
      <c r="B123" s="403" t="s">
        <v>254</v>
      </c>
      <c r="C123" s="209"/>
      <c r="D123" s="287">
        <v>18</v>
      </c>
      <c r="E123" s="216">
        <v>18</v>
      </c>
      <c r="F123" s="301">
        <v>853.9</v>
      </c>
      <c r="G123" s="216">
        <v>40</v>
      </c>
      <c r="H123" s="215" t="s">
        <v>1316</v>
      </c>
      <c r="I123" s="33"/>
      <c r="J123" s="254">
        <v>40299</v>
      </c>
    </row>
    <row r="124" spans="1:10" ht="12" customHeight="1">
      <c r="A124" s="122">
        <v>115</v>
      </c>
      <c r="B124" s="403" t="s">
        <v>255</v>
      </c>
      <c r="C124" s="209"/>
      <c r="D124" s="287">
        <v>18</v>
      </c>
      <c r="E124" s="216">
        <v>18</v>
      </c>
      <c r="F124" s="302">
        <v>871.4</v>
      </c>
      <c r="G124" s="216">
        <v>48</v>
      </c>
      <c r="H124" s="215" t="s">
        <v>1317</v>
      </c>
      <c r="I124" s="33"/>
      <c r="J124" s="254">
        <v>40299</v>
      </c>
    </row>
    <row r="125" spans="1:10" ht="12" customHeight="1">
      <c r="A125" s="122">
        <v>116</v>
      </c>
      <c r="B125" s="403" t="s">
        <v>256</v>
      </c>
      <c r="C125" s="209"/>
      <c r="D125" s="287">
        <v>18</v>
      </c>
      <c r="E125" s="216">
        <v>18</v>
      </c>
      <c r="F125" s="303">
        <v>886.6</v>
      </c>
      <c r="G125" s="216">
        <v>43</v>
      </c>
      <c r="H125" s="215" t="s">
        <v>1318</v>
      </c>
      <c r="I125" s="33"/>
      <c r="J125" s="254">
        <v>40299</v>
      </c>
    </row>
    <row r="126" spans="1:10" ht="12" customHeight="1">
      <c r="A126" s="122">
        <v>117</v>
      </c>
      <c r="B126" s="403" t="s">
        <v>258</v>
      </c>
      <c r="C126" s="209"/>
      <c r="D126" s="287">
        <v>18</v>
      </c>
      <c r="E126" s="216">
        <v>18</v>
      </c>
      <c r="F126" s="303">
        <v>836.7</v>
      </c>
      <c r="G126" s="216">
        <v>45</v>
      </c>
      <c r="H126" s="215" t="s">
        <v>1319</v>
      </c>
      <c r="I126" s="33"/>
      <c r="J126" s="254">
        <v>40299</v>
      </c>
    </row>
    <row r="127" spans="1:10" ht="12" customHeight="1">
      <c r="A127" s="122">
        <v>118</v>
      </c>
      <c r="B127" s="403" t="s">
        <v>260</v>
      </c>
      <c r="C127" s="209"/>
      <c r="D127" s="287">
        <v>85</v>
      </c>
      <c r="E127" s="216">
        <v>85</v>
      </c>
      <c r="F127" s="303">
        <v>4170.6</v>
      </c>
      <c r="G127" s="216">
        <v>200</v>
      </c>
      <c r="H127" s="215" t="s">
        <v>1321</v>
      </c>
      <c r="I127" s="33"/>
      <c r="J127" s="254">
        <v>40299</v>
      </c>
    </row>
    <row r="128" spans="1:10" ht="12" customHeight="1">
      <c r="A128" s="122">
        <v>119</v>
      </c>
      <c r="B128" s="403" t="s">
        <v>263</v>
      </c>
      <c r="C128" s="209"/>
      <c r="D128" s="287">
        <v>60</v>
      </c>
      <c r="E128" s="216">
        <v>60</v>
      </c>
      <c r="F128" s="303">
        <v>2813.6</v>
      </c>
      <c r="G128" s="216">
        <v>139</v>
      </c>
      <c r="H128" s="215" t="s">
        <v>1322</v>
      </c>
      <c r="I128" s="33"/>
      <c r="J128" s="254">
        <v>40299</v>
      </c>
    </row>
    <row r="129" spans="1:10" ht="12" customHeight="1">
      <c r="A129" s="122">
        <v>120</v>
      </c>
      <c r="B129" s="403" t="s">
        <v>266</v>
      </c>
      <c r="C129" s="209"/>
      <c r="D129" s="287">
        <v>60</v>
      </c>
      <c r="E129" s="216">
        <v>60</v>
      </c>
      <c r="F129" s="303">
        <v>2797.7</v>
      </c>
      <c r="G129" s="216">
        <v>146</v>
      </c>
      <c r="H129" s="215" t="s">
        <v>1323</v>
      </c>
      <c r="I129" s="33"/>
      <c r="J129" s="254">
        <v>40299</v>
      </c>
    </row>
    <row r="130" spans="1:10" ht="12" customHeight="1">
      <c r="A130" s="122">
        <v>121</v>
      </c>
      <c r="B130" s="403" t="s">
        <v>269</v>
      </c>
      <c r="C130" s="209"/>
      <c r="D130" s="287">
        <v>16</v>
      </c>
      <c r="E130" s="216">
        <v>16</v>
      </c>
      <c r="F130" s="303">
        <v>829.7</v>
      </c>
      <c r="G130" s="216">
        <v>46</v>
      </c>
      <c r="H130" s="215" t="s">
        <v>1328</v>
      </c>
      <c r="I130" s="33"/>
      <c r="J130" s="254">
        <v>40299</v>
      </c>
    </row>
    <row r="131" spans="1:10" ht="12" customHeight="1">
      <c r="A131" s="122">
        <v>122</v>
      </c>
      <c r="B131" s="403" t="s">
        <v>270</v>
      </c>
      <c r="C131" s="209"/>
      <c r="D131" s="287">
        <v>22</v>
      </c>
      <c r="E131" s="216">
        <v>22</v>
      </c>
      <c r="F131" s="303">
        <v>1447.5</v>
      </c>
      <c r="G131" s="216">
        <v>63</v>
      </c>
      <c r="H131" s="215" t="s">
        <v>1329</v>
      </c>
      <c r="I131" s="33"/>
      <c r="J131" s="254">
        <v>40299</v>
      </c>
    </row>
    <row r="132" spans="1:10" ht="12" customHeight="1">
      <c r="A132" s="122">
        <v>123</v>
      </c>
      <c r="B132" s="403" t="s">
        <v>271</v>
      </c>
      <c r="C132" s="209"/>
      <c r="D132" s="287">
        <v>16</v>
      </c>
      <c r="E132" s="216">
        <v>16</v>
      </c>
      <c r="F132" s="303">
        <v>928.3</v>
      </c>
      <c r="G132" s="216">
        <v>49</v>
      </c>
      <c r="H132" s="215" t="s">
        <v>1330</v>
      </c>
      <c r="I132" s="33"/>
      <c r="J132" s="254">
        <v>40299</v>
      </c>
    </row>
    <row r="133" spans="1:10" ht="12" customHeight="1">
      <c r="A133" s="122">
        <v>124</v>
      </c>
      <c r="B133" s="403" t="s">
        <v>273</v>
      </c>
      <c r="C133" s="209"/>
      <c r="D133" s="287">
        <v>60</v>
      </c>
      <c r="E133" s="216">
        <v>60</v>
      </c>
      <c r="F133" s="303">
        <v>3241</v>
      </c>
      <c r="G133" s="216">
        <v>153</v>
      </c>
      <c r="H133" s="215" t="s">
        <v>1331</v>
      </c>
      <c r="I133" s="33"/>
      <c r="J133" s="254">
        <v>40299</v>
      </c>
    </row>
    <row r="134" spans="1:10" ht="12" customHeight="1">
      <c r="A134" s="122">
        <v>125</v>
      </c>
      <c r="B134" s="403" t="s">
        <v>276</v>
      </c>
      <c r="C134" s="209"/>
      <c r="D134" s="287">
        <v>16</v>
      </c>
      <c r="E134" s="216">
        <v>16</v>
      </c>
      <c r="F134" s="303">
        <v>970.1</v>
      </c>
      <c r="G134" s="216">
        <v>50</v>
      </c>
      <c r="H134" s="215" t="s">
        <v>1332</v>
      </c>
      <c r="I134" s="33"/>
      <c r="J134" s="254">
        <v>40299</v>
      </c>
    </row>
    <row r="135" spans="1:10" ht="12" customHeight="1">
      <c r="A135" s="122">
        <v>126</v>
      </c>
      <c r="B135" s="403" t="s">
        <v>278</v>
      </c>
      <c r="C135" s="209"/>
      <c r="D135" s="287">
        <v>25</v>
      </c>
      <c r="E135" s="216">
        <v>25</v>
      </c>
      <c r="F135" s="303">
        <v>1419.1</v>
      </c>
      <c r="G135" s="216">
        <v>67</v>
      </c>
      <c r="H135" s="215" t="s">
        <v>1333</v>
      </c>
      <c r="I135" s="33"/>
      <c r="J135" s="254">
        <v>40299</v>
      </c>
    </row>
    <row r="136" spans="1:10" ht="12" customHeight="1">
      <c r="A136" s="122">
        <v>127</v>
      </c>
      <c r="B136" s="403" t="s">
        <v>281</v>
      </c>
      <c r="C136" s="209"/>
      <c r="D136" s="287">
        <v>16</v>
      </c>
      <c r="E136" s="216">
        <v>16</v>
      </c>
      <c r="F136" s="303">
        <v>966.6</v>
      </c>
      <c r="G136" s="216">
        <v>48</v>
      </c>
      <c r="H136" s="215" t="s">
        <v>1334</v>
      </c>
      <c r="I136" s="33"/>
      <c r="J136" s="254">
        <v>40299</v>
      </c>
    </row>
    <row r="137" spans="1:10" ht="12" customHeight="1">
      <c r="A137" s="122">
        <v>128</v>
      </c>
      <c r="B137" s="403" t="s">
        <v>282</v>
      </c>
      <c r="C137" s="209"/>
      <c r="D137" s="287">
        <v>27</v>
      </c>
      <c r="E137" s="216">
        <v>27</v>
      </c>
      <c r="F137" s="303">
        <v>1478.9</v>
      </c>
      <c r="G137" s="216">
        <v>64</v>
      </c>
      <c r="H137" s="215" t="s">
        <v>1335</v>
      </c>
      <c r="I137" s="33"/>
      <c r="J137" s="254">
        <v>40299</v>
      </c>
    </row>
    <row r="138" spans="1:10" ht="12" customHeight="1">
      <c r="A138" s="122">
        <v>129</v>
      </c>
      <c r="B138" s="403" t="s">
        <v>283</v>
      </c>
      <c r="C138" s="209"/>
      <c r="D138" s="287">
        <v>16</v>
      </c>
      <c r="E138" s="216">
        <v>16</v>
      </c>
      <c r="F138" s="303">
        <v>1101.2</v>
      </c>
      <c r="G138" s="216">
        <v>47</v>
      </c>
      <c r="H138" s="215" t="s">
        <v>1336</v>
      </c>
      <c r="I138" s="33"/>
      <c r="J138" s="254">
        <v>40299</v>
      </c>
    </row>
    <row r="139" spans="1:10" ht="12" customHeight="1">
      <c r="A139" s="122">
        <v>130</v>
      </c>
      <c r="B139" s="403" t="s">
        <v>284</v>
      </c>
      <c r="C139" s="209"/>
      <c r="D139" s="287">
        <v>27</v>
      </c>
      <c r="E139" s="216">
        <v>28</v>
      </c>
      <c r="F139" s="303">
        <v>1453.6</v>
      </c>
      <c r="G139" s="216">
        <v>66</v>
      </c>
      <c r="H139" s="215" t="s">
        <v>1337</v>
      </c>
      <c r="I139" s="33"/>
      <c r="J139" s="254">
        <v>40299</v>
      </c>
    </row>
    <row r="140" spans="1:10" ht="12" customHeight="1">
      <c r="A140" s="122">
        <v>131</v>
      </c>
      <c r="B140" s="403" t="s">
        <v>287</v>
      </c>
      <c r="C140" s="209"/>
      <c r="D140" s="287">
        <v>16</v>
      </c>
      <c r="E140" s="216">
        <v>16</v>
      </c>
      <c r="F140" s="303">
        <v>817.8</v>
      </c>
      <c r="G140" s="216">
        <v>49</v>
      </c>
      <c r="H140" s="215" t="s">
        <v>1324</v>
      </c>
      <c r="I140" s="33"/>
      <c r="J140" s="254">
        <v>40299</v>
      </c>
    </row>
    <row r="141" spans="1:10" ht="12" customHeight="1">
      <c r="A141" s="122">
        <v>132</v>
      </c>
      <c r="B141" s="403" t="s">
        <v>288</v>
      </c>
      <c r="C141" s="209"/>
      <c r="D141" s="287">
        <v>16</v>
      </c>
      <c r="E141" s="216">
        <v>16</v>
      </c>
      <c r="F141" s="303">
        <v>1069</v>
      </c>
      <c r="G141" s="216">
        <v>45</v>
      </c>
      <c r="H141" s="215" t="s">
        <v>1338</v>
      </c>
      <c r="I141" s="33"/>
      <c r="J141" s="254">
        <v>40299</v>
      </c>
    </row>
    <row r="142" spans="1:10" ht="12" customHeight="1">
      <c r="A142" s="122">
        <v>133</v>
      </c>
      <c r="B142" s="403" t="s">
        <v>289</v>
      </c>
      <c r="C142" s="209"/>
      <c r="D142" s="287">
        <v>30</v>
      </c>
      <c r="E142" s="216">
        <v>36</v>
      </c>
      <c r="F142" s="303">
        <v>1504.2</v>
      </c>
      <c r="G142" s="216">
        <v>74</v>
      </c>
      <c r="H142" s="215" t="s">
        <v>1339</v>
      </c>
      <c r="I142" s="33"/>
      <c r="J142" s="254">
        <v>40299</v>
      </c>
    </row>
    <row r="143" spans="1:10" ht="12" customHeight="1">
      <c r="A143" s="122">
        <v>134</v>
      </c>
      <c r="B143" s="403" t="s">
        <v>292</v>
      </c>
      <c r="C143" s="209"/>
      <c r="D143" s="287">
        <v>16</v>
      </c>
      <c r="E143" s="216">
        <v>16</v>
      </c>
      <c r="F143" s="303">
        <v>783.7</v>
      </c>
      <c r="G143" s="216">
        <v>47</v>
      </c>
      <c r="H143" s="215" t="s">
        <v>1325</v>
      </c>
      <c r="I143" s="33"/>
      <c r="J143" s="254">
        <v>40299</v>
      </c>
    </row>
    <row r="144" spans="1:10" ht="12" customHeight="1">
      <c r="A144" s="122">
        <v>135</v>
      </c>
      <c r="B144" s="403" t="s">
        <v>293</v>
      </c>
      <c r="C144" s="209"/>
      <c r="D144" s="287">
        <v>16</v>
      </c>
      <c r="E144" s="216">
        <v>16</v>
      </c>
      <c r="F144" s="303">
        <v>807.7</v>
      </c>
      <c r="G144" s="216">
        <v>40</v>
      </c>
      <c r="H144" s="215" t="s">
        <v>1326</v>
      </c>
      <c r="I144" s="33"/>
      <c r="J144" s="254">
        <v>40299</v>
      </c>
    </row>
    <row r="145" spans="1:10" ht="12" customHeight="1">
      <c r="A145" s="122">
        <v>136</v>
      </c>
      <c r="B145" s="403" t="s">
        <v>294</v>
      </c>
      <c r="C145" s="209"/>
      <c r="D145" s="287">
        <v>16</v>
      </c>
      <c r="E145" s="216">
        <v>16</v>
      </c>
      <c r="F145" s="303">
        <v>776.8</v>
      </c>
      <c r="G145" s="216">
        <v>33</v>
      </c>
      <c r="H145" s="215" t="s">
        <v>1327</v>
      </c>
      <c r="I145" s="33"/>
      <c r="J145" s="254">
        <v>40299</v>
      </c>
    </row>
    <row r="146" spans="1:10" ht="13.5" customHeight="1" hidden="1">
      <c r="A146" s="122">
        <v>137</v>
      </c>
      <c r="B146" s="403" t="s">
        <v>296</v>
      </c>
      <c r="C146" s="209"/>
      <c r="D146" s="287"/>
      <c r="E146" s="304"/>
      <c r="F146" s="303">
        <v>50.3</v>
      </c>
      <c r="G146" s="216"/>
      <c r="H146" s="215"/>
      <c r="I146" s="33"/>
      <c r="J146" s="254">
        <v>40299</v>
      </c>
    </row>
    <row r="147" spans="1:10" ht="24.75" customHeight="1">
      <c r="A147" s="122">
        <v>137</v>
      </c>
      <c r="B147" s="403" t="s">
        <v>297</v>
      </c>
      <c r="C147" s="209"/>
      <c r="D147" s="287">
        <v>3</v>
      </c>
      <c r="E147" s="216">
        <v>3</v>
      </c>
      <c r="F147" s="303">
        <v>113.8</v>
      </c>
      <c r="G147" s="216">
        <v>5</v>
      </c>
      <c r="H147" s="215" t="s">
        <v>1340</v>
      </c>
      <c r="I147" s="33"/>
      <c r="J147" s="254">
        <v>40299</v>
      </c>
    </row>
    <row r="148" spans="1:10" ht="25.5" customHeight="1">
      <c r="A148" s="122">
        <v>138</v>
      </c>
      <c r="B148" s="403" t="s">
        <v>298</v>
      </c>
      <c r="C148" s="209"/>
      <c r="D148" s="287">
        <v>3</v>
      </c>
      <c r="E148" s="216">
        <v>3</v>
      </c>
      <c r="F148" s="303">
        <v>135.4</v>
      </c>
      <c r="G148" s="216">
        <v>4</v>
      </c>
      <c r="H148" s="215" t="s">
        <v>1341</v>
      </c>
      <c r="I148" s="33"/>
      <c r="J148" s="254">
        <v>40299</v>
      </c>
    </row>
    <row r="149" spans="1:10" ht="24" customHeight="1">
      <c r="A149" s="122">
        <v>139</v>
      </c>
      <c r="B149" s="403" t="s">
        <v>299</v>
      </c>
      <c r="C149" s="209"/>
      <c r="D149" s="287">
        <v>12</v>
      </c>
      <c r="E149" s="216">
        <v>12</v>
      </c>
      <c r="F149" s="301">
        <v>464.1</v>
      </c>
      <c r="G149" s="216">
        <v>27</v>
      </c>
      <c r="H149" s="215" t="s">
        <v>1342</v>
      </c>
      <c r="I149" s="33"/>
      <c r="J149" s="254">
        <v>40299</v>
      </c>
    </row>
    <row r="150" spans="1:10" ht="24" customHeight="1">
      <c r="A150" s="122">
        <v>140</v>
      </c>
      <c r="B150" s="403" t="s">
        <v>300</v>
      </c>
      <c r="C150" s="209"/>
      <c r="D150" s="287">
        <v>16</v>
      </c>
      <c r="E150" s="216">
        <v>16</v>
      </c>
      <c r="F150" s="301">
        <v>765.6</v>
      </c>
      <c r="G150" s="216">
        <v>31</v>
      </c>
      <c r="H150" s="215" t="s">
        <v>1343</v>
      </c>
      <c r="I150" s="33"/>
      <c r="J150" s="254">
        <v>40299</v>
      </c>
    </row>
    <row r="151" spans="1:10" ht="12" customHeight="1">
      <c r="A151" s="122">
        <v>141</v>
      </c>
      <c r="B151" s="403" t="s">
        <v>302</v>
      </c>
      <c r="C151" s="209"/>
      <c r="D151" s="287">
        <v>3</v>
      </c>
      <c r="E151" s="216">
        <v>3</v>
      </c>
      <c r="F151" s="301">
        <v>93.1</v>
      </c>
      <c r="G151" s="216">
        <v>5</v>
      </c>
      <c r="H151" s="215" t="s">
        <v>1345</v>
      </c>
      <c r="I151" s="33"/>
      <c r="J151" s="254">
        <v>40299</v>
      </c>
    </row>
    <row r="152" spans="1:10" ht="12" customHeight="1">
      <c r="A152" s="122">
        <v>142</v>
      </c>
      <c r="B152" s="403" t="s">
        <v>303</v>
      </c>
      <c r="C152" s="209"/>
      <c r="D152" s="287">
        <v>4</v>
      </c>
      <c r="E152" s="216">
        <v>6</v>
      </c>
      <c r="F152" s="301">
        <v>263.4</v>
      </c>
      <c r="G152" s="216">
        <v>10</v>
      </c>
      <c r="H152" s="215" t="s">
        <v>1346</v>
      </c>
      <c r="I152" s="33"/>
      <c r="J152" s="254">
        <v>40299</v>
      </c>
    </row>
    <row r="153" spans="1:10" ht="12" customHeight="1">
      <c r="A153" s="122">
        <v>143</v>
      </c>
      <c r="B153" s="403" t="s">
        <v>304</v>
      </c>
      <c r="C153" s="209"/>
      <c r="D153" s="287">
        <v>16</v>
      </c>
      <c r="E153" s="216">
        <v>16</v>
      </c>
      <c r="F153" s="301">
        <v>555.2</v>
      </c>
      <c r="G153" s="216">
        <v>23</v>
      </c>
      <c r="H153" s="215" t="s">
        <v>1347</v>
      </c>
      <c r="I153" s="33"/>
      <c r="J153" s="254">
        <v>40299</v>
      </c>
    </row>
    <row r="154" spans="1:10" ht="12" customHeight="1">
      <c r="A154" s="122">
        <v>144</v>
      </c>
      <c r="B154" s="403" t="s">
        <v>305</v>
      </c>
      <c r="C154" s="209"/>
      <c r="D154" s="287">
        <v>12</v>
      </c>
      <c r="E154" s="216">
        <v>12</v>
      </c>
      <c r="F154" s="301">
        <v>573.4</v>
      </c>
      <c r="G154" s="216">
        <v>28</v>
      </c>
      <c r="H154" s="215" t="s">
        <v>1348</v>
      </c>
      <c r="I154" s="33"/>
      <c r="J154" s="254">
        <v>40299</v>
      </c>
    </row>
    <row r="155" spans="1:10" ht="14.25" customHeight="1">
      <c r="A155" s="122">
        <v>145</v>
      </c>
      <c r="B155" s="403" t="s">
        <v>306</v>
      </c>
      <c r="C155" s="209"/>
      <c r="D155" s="287">
        <v>16</v>
      </c>
      <c r="E155" s="216">
        <v>16</v>
      </c>
      <c r="F155" s="301">
        <v>682.3</v>
      </c>
      <c r="G155" s="216">
        <v>36</v>
      </c>
      <c r="H155" s="215" t="s">
        <v>1349</v>
      </c>
      <c r="I155" s="33"/>
      <c r="J155" s="254">
        <v>40299</v>
      </c>
    </row>
    <row r="156" spans="1:10" ht="12" customHeight="1">
      <c r="A156" s="122">
        <v>146</v>
      </c>
      <c r="B156" s="403" t="s">
        <v>307</v>
      </c>
      <c r="C156" s="209"/>
      <c r="D156" s="287">
        <v>16</v>
      </c>
      <c r="E156" s="216">
        <v>16</v>
      </c>
      <c r="F156" s="301">
        <v>703.6</v>
      </c>
      <c r="G156" s="216">
        <v>38</v>
      </c>
      <c r="H156" s="215" t="s">
        <v>1350</v>
      </c>
      <c r="I156" s="33"/>
      <c r="J156" s="254">
        <v>40299</v>
      </c>
    </row>
    <row r="157" spans="1:10" ht="13.5" customHeight="1">
      <c r="A157" s="122">
        <v>147</v>
      </c>
      <c r="B157" s="403" t="s">
        <v>308</v>
      </c>
      <c r="C157" s="209"/>
      <c r="D157" s="287">
        <v>16</v>
      </c>
      <c r="E157" s="216">
        <v>16</v>
      </c>
      <c r="F157" s="301">
        <v>680.8</v>
      </c>
      <c r="G157" s="216">
        <v>30</v>
      </c>
      <c r="H157" s="215" t="s">
        <v>1351</v>
      </c>
      <c r="I157" s="33"/>
      <c r="J157" s="254">
        <v>40299</v>
      </c>
    </row>
    <row r="158" spans="1:10" ht="12.75" customHeight="1">
      <c r="A158" s="122">
        <v>148</v>
      </c>
      <c r="B158" s="403" t="s">
        <v>309</v>
      </c>
      <c r="C158" s="209"/>
      <c r="D158" s="287">
        <v>8</v>
      </c>
      <c r="E158" s="216">
        <v>8</v>
      </c>
      <c r="F158" s="301">
        <v>373.1</v>
      </c>
      <c r="G158" s="216">
        <v>27</v>
      </c>
      <c r="H158" s="215" t="s">
        <v>1352</v>
      </c>
      <c r="I158" s="33"/>
      <c r="J158" s="254">
        <v>40299</v>
      </c>
    </row>
    <row r="159" spans="1:10" ht="13.5" customHeight="1">
      <c r="A159" s="122">
        <v>149</v>
      </c>
      <c r="B159" s="403" t="s">
        <v>310</v>
      </c>
      <c r="C159" s="209"/>
      <c r="D159" s="287">
        <v>4</v>
      </c>
      <c r="E159" s="216">
        <v>4</v>
      </c>
      <c r="F159" s="301">
        <v>314.9</v>
      </c>
      <c r="G159" s="216">
        <v>13</v>
      </c>
      <c r="H159" s="215" t="s">
        <v>1353</v>
      </c>
      <c r="I159" s="33"/>
      <c r="J159" s="254">
        <v>40299</v>
      </c>
    </row>
    <row r="160" spans="1:10" ht="15" customHeight="1">
      <c r="A160" s="122">
        <v>150</v>
      </c>
      <c r="B160" s="403" t="s">
        <v>311</v>
      </c>
      <c r="C160" s="209"/>
      <c r="D160" s="287">
        <v>32</v>
      </c>
      <c r="E160" s="216">
        <v>32</v>
      </c>
      <c r="F160" s="301">
        <v>1615.7</v>
      </c>
      <c r="G160" s="216">
        <v>50</v>
      </c>
      <c r="H160" s="215" t="s">
        <v>1355</v>
      </c>
      <c r="I160" s="33"/>
      <c r="J160" s="254">
        <v>40299</v>
      </c>
    </row>
    <row r="161" spans="1:10" ht="13.5" customHeight="1">
      <c r="A161" s="122">
        <v>151</v>
      </c>
      <c r="B161" s="403" t="s">
        <v>312</v>
      </c>
      <c r="C161" s="209"/>
      <c r="D161" s="287">
        <v>22</v>
      </c>
      <c r="E161" s="216">
        <v>22</v>
      </c>
      <c r="F161" s="301">
        <v>975.7</v>
      </c>
      <c r="G161" s="216">
        <v>48</v>
      </c>
      <c r="H161" s="215" t="s">
        <v>1354</v>
      </c>
      <c r="I161" s="33"/>
      <c r="J161" s="254">
        <v>40299</v>
      </c>
    </row>
    <row r="162" spans="1:10" ht="15" customHeight="1">
      <c r="A162" s="122">
        <v>152</v>
      </c>
      <c r="B162" s="403" t="s">
        <v>314</v>
      </c>
      <c r="C162" s="209"/>
      <c r="D162" s="287">
        <v>18</v>
      </c>
      <c r="E162" s="216">
        <v>18</v>
      </c>
      <c r="F162" s="301">
        <v>835</v>
      </c>
      <c r="G162" s="216">
        <v>49</v>
      </c>
      <c r="H162" s="215" t="s">
        <v>1358</v>
      </c>
      <c r="I162" s="33"/>
      <c r="J162" s="254">
        <v>40299</v>
      </c>
    </row>
    <row r="163" spans="1:10" ht="13.5" customHeight="1">
      <c r="A163" s="122">
        <v>153</v>
      </c>
      <c r="B163" s="403" t="s">
        <v>315</v>
      </c>
      <c r="C163" s="209"/>
      <c r="D163" s="287">
        <v>12</v>
      </c>
      <c r="E163" s="216">
        <v>12</v>
      </c>
      <c r="F163" s="301">
        <v>526</v>
      </c>
      <c r="G163" s="216">
        <v>27</v>
      </c>
      <c r="H163" s="215" t="s">
        <v>1359</v>
      </c>
      <c r="I163" s="33"/>
      <c r="J163" s="254">
        <v>40299</v>
      </c>
    </row>
    <row r="164" spans="1:10" ht="14.25" customHeight="1">
      <c r="A164" s="122">
        <v>154</v>
      </c>
      <c r="B164" s="403" t="s">
        <v>316</v>
      </c>
      <c r="C164" s="209"/>
      <c r="D164" s="287">
        <v>12</v>
      </c>
      <c r="E164" s="216">
        <v>12</v>
      </c>
      <c r="F164" s="301">
        <v>585.5</v>
      </c>
      <c r="G164" s="216">
        <v>27</v>
      </c>
      <c r="H164" s="215" t="s">
        <v>1360</v>
      </c>
      <c r="I164" s="33"/>
      <c r="J164" s="254">
        <v>40299</v>
      </c>
    </row>
    <row r="165" spans="1:10" ht="14.25" customHeight="1">
      <c r="A165" s="122">
        <v>155</v>
      </c>
      <c r="B165" s="403" t="s">
        <v>317</v>
      </c>
      <c r="C165" s="209"/>
      <c r="D165" s="287">
        <v>12</v>
      </c>
      <c r="E165" s="216">
        <v>12</v>
      </c>
      <c r="F165" s="301">
        <v>556</v>
      </c>
      <c r="G165" s="216">
        <v>34</v>
      </c>
      <c r="H165" s="215" t="s">
        <v>1361</v>
      </c>
      <c r="I165" s="33"/>
      <c r="J165" s="254">
        <v>40299</v>
      </c>
    </row>
    <row r="166" spans="1:10" ht="23.25" customHeight="1">
      <c r="A166" s="122">
        <v>156</v>
      </c>
      <c r="B166" s="403" t="s">
        <v>318</v>
      </c>
      <c r="C166" s="209"/>
      <c r="D166" s="287">
        <v>60</v>
      </c>
      <c r="E166" s="216">
        <v>62</v>
      </c>
      <c r="F166" s="300">
        <v>2787.32</v>
      </c>
      <c r="G166" s="216">
        <v>129</v>
      </c>
      <c r="H166" s="215" t="s">
        <v>1362</v>
      </c>
      <c r="I166" s="33"/>
      <c r="J166" s="254">
        <v>40299</v>
      </c>
    </row>
    <row r="167" spans="1:10" ht="24.75" customHeight="1">
      <c r="A167" s="122">
        <v>157</v>
      </c>
      <c r="B167" s="403" t="s">
        <v>321</v>
      </c>
      <c r="C167" s="209"/>
      <c r="D167" s="287">
        <v>36</v>
      </c>
      <c r="E167" s="216">
        <v>40</v>
      </c>
      <c r="F167" s="300">
        <v>2072.4</v>
      </c>
      <c r="G167" s="216">
        <v>91</v>
      </c>
      <c r="H167" s="215" t="s">
        <v>1363</v>
      </c>
      <c r="I167" s="33"/>
      <c r="J167" s="254">
        <v>40299</v>
      </c>
    </row>
    <row r="168" spans="1:10" ht="12" customHeight="1">
      <c r="A168" s="122">
        <v>158</v>
      </c>
      <c r="B168" s="403" t="s">
        <v>324</v>
      </c>
      <c r="C168" s="209"/>
      <c r="D168" s="287">
        <v>8</v>
      </c>
      <c r="E168" s="216">
        <v>9</v>
      </c>
      <c r="F168" s="300">
        <v>366.7</v>
      </c>
      <c r="G168" s="216">
        <v>17</v>
      </c>
      <c r="H168" s="215" t="s">
        <v>1364</v>
      </c>
      <c r="I168" s="33"/>
      <c r="J168" s="254">
        <v>40299</v>
      </c>
    </row>
    <row r="169" spans="1:10" ht="12" customHeight="1">
      <c r="A169" s="122">
        <v>159</v>
      </c>
      <c r="B169" s="403" t="s">
        <v>325</v>
      </c>
      <c r="C169" s="209"/>
      <c r="D169" s="287">
        <v>5</v>
      </c>
      <c r="E169" s="216">
        <v>5</v>
      </c>
      <c r="F169" s="300">
        <v>116.4</v>
      </c>
      <c r="G169" s="216">
        <v>18</v>
      </c>
      <c r="H169" s="215" t="s">
        <v>1365</v>
      </c>
      <c r="I169" s="33"/>
      <c r="J169" s="254">
        <v>40299</v>
      </c>
    </row>
    <row r="170" spans="1:10" ht="12" customHeight="1">
      <c r="A170" s="122">
        <v>160</v>
      </c>
      <c r="B170" s="403" t="s">
        <v>327</v>
      </c>
      <c r="C170" s="209"/>
      <c r="D170" s="287">
        <v>5</v>
      </c>
      <c r="E170" s="216">
        <v>5</v>
      </c>
      <c r="F170" s="300">
        <v>157.4</v>
      </c>
      <c r="G170" s="216">
        <v>6</v>
      </c>
      <c r="H170" s="215" t="s">
        <v>1367</v>
      </c>
      <c r="I170" s="33"/>
      <c r="J170" s="254">
        <v>40299</v>
      </c>
    </row>
    <row r="171" spans="1:10" ht="12" customHeight="1">
      <c r="A171" s="122">
        <v>161</v>
      </c>
      <c r="B171" s="403" t="s">
        <v>328</v>
      </c>
      <c r="C171" s="209"/>
      <c r="D171" s="287">
        <v>4</v>
      </c>
      <c r="E171" s="216">
        <v>4</v>
      </c>
      <c r="F171" s="300">
        <v>107.8</v>
      </c>
      <c r="G171" s="216">
        <v>9</v>
      </c>
      <c r="H171" s="215" t="s">
        <v>1368</v>
      </c>
      <c r="I171" s="33"/>
      <c r="J171" s="254">
        <v>40299</v>
      </c>
    </row>
    <row r="172" spans="1:10" ht="12" customHeight="1">
      <c r="A172" s="122">
        <v>162</v>
      </c>
      <c r="B172" s="403" t="s">
        <v>329</v>
      </c>
      <c r="C172" s="367"/>
      <c r="D172" s="287">
        <v>5</v>
      </c>
      <c r="E172" s="216">
        <v>5</v>
      </c>
      <c r="F172" s="299">
        <v>234.5</v>
      </c>
      <c r="G172" s="216">
        <v>17</v>
      </c>
      <c r="H172" s="215" t="s">
        <v>1369</v>
      </c>
      <c r="I172" s="33"/>
      <c r="J172" s="254">
        <v>40299</v>
      </c>
    </row>
    <row r="173" spans="1:10" ht="12" customHeight="1">
      <c r="A173" s="122">
        <v>163</v>
      </c>
      <c r="B173" s="403" t="s">
        <v>332</v>
      </c>
      <c r="C173" s="367"/>
      <c r="D173" s="287">
        <v>1</v>
      </c>
      <c r="E173" s="216">
        <v>3</v>
      </c>
      <c r="F173" s="295">
        <v>106.2</v>
      </c>
      <c r="G173" s="216">
        <v>2</v>
      </c>
      <c r="H173" s="215" t="s">
        <v>1372</v>
      </c>
      <c r="I173" s="33"/>
      <c r="J173" s="254">
        <v>40299</v>
      </c>
    </row>
    <row r="174" spans="1:10" ht="12" customHeight="1">
      <c r="A174" s="122">
        <v>164</v>
      </c>
      <c r="B174" s="403" t="s">
        <v>333</v>
      </c>
      <c r="C174" s="367"/>
      <c r="D174" s="287">
        <v>2</v>
      </c>
      <c r="E174" s="216">
        <v>2</v>
      </c>
      <c r="F174" s="295">
        <v>80</v>
      </c>
      <c r="G174" s="216">
        <v>7</v>
      </c>
      <c r="H174" s="215" t="s">
        <v>1373</v>
      </c>
      <c r="I174" s="33"/>
      <c r="J174" s="254">
        <v>40299</v>
      </c>
    </row>
    <row r="175" spans="1:10" ht="12" customHeight="1">
      <c r="A175" s="122">
        <v>165</v>
      </c>
      <c r="B175" s="403" t="s">
        <v>335</v>
      </c>
      <c r="C175" s="367"/>
      <c r="D175" s="287">
        <v>6</v>
      </c>
      <c r="E175" s="216">
        <v>6</v>
      </c>
      <c r="F175" s="295">
        <v>168.4</v>
      </c>
      <c r="G175" s="216">
        <v>16</v>
      </c>
      <c r="H175" s="215" t="s">
        <v>1375</v>
      </c>
      <c r="I175" s="33"/>
      <c r="J175" s="254">
        <v>40299</v>
      </c>
    </row>
    <row r="176" spans="1:10" ht="13.5" customHeight="1">
      <c r="A176" s="122">
        <v>166</v>
      </c>
      <c r="B176" s="403" t="s">
        <v>336</v>
      </c>
      <c r="C176" s="367"/>
      <c r="D176" s="287">
        <v>6</v>
      </c>
      <c r="E176" s="216">
        <v>6</v>
      </c>
      <c r="F176" s="295">
        <v>373.7</v>
      </c>
      <c r="G176" s="216">
        <v>15</v>
      </c>
      <c r="H176" s="215" t="s">
        <v>1376</v>
      </c>
      <c r="I176" s="33"/>
      <c r="J176" s="254">
        <v>40299</v>
      </c>
    </row>
    <row r="177" spans="1:10" ht="12" customHeight="1">
      <c r="A177" s="122">
        <v>167</v>
      </c>
      <c r="B177" s="403" t="s">
        <v>337</v>
      </c>
      <c r="C177" s="367"/>
      <c r="D177" s="287">
        <v>6</v>
      </c>
      <c r="E177" s="216">
        <v>6</v>
      </c>
      <c r="F177" s="295">
        <v>369.2</v>
      </c>
      <c r="G177" s="216">
        <v>14</v>
      </c>
      <c r="H177" s="215" t="s">
        <v>1377</v>
      </c>
      <c r="I177" s="33"/>
      <c r="J177" s="254">
        <v>40299</v>
      </c>
    </row>
    <row r="178" spans="1:10" ht="12" customHeight="1">
      <c r="A178" s="122">
        <v>168</v>
      </c>
      <c r="B178" s="403" t="s">
        <v>338</v>
      </c>
      <c r="C178" s="367"/>
      <c r="D178" s="287">
        <v>6</v>
      </c>
      <c r="E178" s="216">
        <v>6</v>
      </c>
      <c r="F178" s="295">
        <v>368</v>
      </c>
      <c r="G178" s="216">
        <v>8</v>
      </c>
      <c r="H178" s="215" t="s">
        <v>1378</v>
      </c>
      <c r="I178" s="33"/>
      <c r="J178" s="254">
        <v>40299</v>
      </c>
    </row>
    <row r="179" spans="1:10" ht="12" customHeight="1">
      <c r="A179" s="122">
        <v>169</v>
      </c>
      <c r="B179" s="403" t="s">
        <v>339</v>
      </c>
      <c r="C179" s="367"/>
      <c r="D179" s="287">
        <v>6</v>
      </c>
      <c r="E179" s="216">
        <v>6</v>
      </c>
      <c r="F179" s="295">
        <v>371.6</v>
      </c>
      <c r="G179" s="216">
        <v>18</v>
      </c>
      <c r="H179" s="215" t="s">
        <v>1379</v>
      </c>
      <c r="I179" s="33"/>
      <c r="J179" s="254">
        <v>40299</v>
      </c>
    </row>
    <row r="180" spans="1:10" ht="12" customHeight="1">
      <c r="A180" s="122">
        <v>170</v>
      </c>
      <c r="B180" s="403" t="s">
        <v>340</v>
      </c>
      <c r="C180" s="367"/>
      <c r="D180" s="287">
        <v>6</v>
      </c>
      <c r="E180" s="216">
        <v>6</v>
      </c>
      <c r="F180" s="295">
        <v>365.3</v>
      </c>
      <c r="G180" s="216">
        <v>28</v>
      </c>
      <c r="H180" s="215" t="s">
        <v>1380</v>
      </c>
      <c r="I180" s="33"/>
      <c r="J180" s="254">
        <v>40299</v>
      </c>
    </row>
    <row r="181" spans="1:10" ht="12" customHeight="1" thickBot="1">
      <c r="A181" s="122">
        <v>171</v>
      </c>
      <c r="B181" s="414" t="s">
        <v>341</v>
      </c>
      <c r="C181" s="415"/>
      <c r="D181" s="293">
        <v>2</v>
      </c>
      <c r="E181" s="294">
        <v>2</v>
      </c>
      <c r="F181" s="305">
        <v>64.4</v>
      </c>
      <c r="G181" s="294">
        <v>3</v>
      </c>
      <c r="H181" s="179" t="s">
        <v>1381</v>
      </c>
      <c r="I181" s="159"/>
      <c r="J181" s="182">
        <v>40299</v>
      </c>
    </row>
    <row r="182" spans="1:10" ht="15.75" customHeight="1" thickBot="1">
      <c r="A182" s="165"/>
      <c r="B182" s="438" t="s">
        <v>1269</v>
      </c>
      <c r="C182" s="439"/>
      <c r="D182" s="306">
        <f>SUM(D76:D181)</f>
        <v>1661</v>
      </c>
      <c r="E182" s="306">
        <f>SUM(E76:E181)</f>
        <v>1707</v>
      </c>
      <c r="F182" s="306">
        <f>SUM(F76:F181)-50.3</f>
        <v>82103.70999999996</v>
      </c>
      <c r="G182" s="307">
        <f>SUM(G76:G181)</f>
        <v>3985</v>
      </c>
      <c r="H182" s="286"/>
      <c r="I182" s="169"/>
      <c r="J182" s="257"/>
    </row>
    <row r="183" spans="1:10" ht="13.5" customHeight="1">
      <c r="A183" s="190"/>
      <c r="B183" s="79" t="s">
        <v>342</v>
      </c>
      <c r="C183" s="79"/>
      <c r="D183" s="79"/>
      <c r="E183" s="79"/>
      <c r="F183" s="79"/>
      <c r="G183" s="79"/>
      <c r="H183" s="79"/>
      <c r="I183" s="79"/>
      <c r="J183" s="405"/>
    </row>
    <row r="184" spans="1:10" ht="23.25" customHeight="1">
      <c r="A184" s="122">
        <v>172</v>
      </c>
      <c r="B184" s="403" t="s">
        <v>347</v>
      </c>
      <c r="C184" s="367"/>
      <c r="D184" s="287">
        <v>3</v>
      </c>
      <c r="E184" s="216">
        <v>3</v>
      </c>
      <c r="F184" s="288">
        <v>183.1</v>
      </c>
      <c r="G184" s="216">
        <v>10</v>
      </c>
      <c r="H184" s="215" t="s">
        <v>1383</v>
      </c>
      <c r="I184" s="33"/>
      <c r="J184" s="254">
        <v>40299</v>
      </c>
    </row>
    <row r="185" spans="1:10" ht="12" customHeight="1" hidden="1">
      <c r="A185" s="122">
        <v>181</v>
      </c>
      <c r="B185" s="403" t="s">
        <v>349</v>
      </c>
      <c r="C185" s="367"/>
      <c r="D185" s="287"/>
      <c r="E185" s="216"/>
      <c r="F185" s="288">
        <v>79</v>
      </c>
      <c r="G185" s="216"/>
      <c r="H185" s="215"/>
      <c r="I185" s="33"/>
      <c r="J185" s="254">
        <v>40299</v>
      </c>
    </row>
    <row r="186" spans="1:10" ht="12" customHeight="1" hidden="1">
      <c r="A186" s="122">
        <v>182</v>
      </c>
      <c r="B186" s="403" t="s">
        <v>350</v>
      </c>
      <c r="C186" s="367"/>
      <c r="D186" s="287"/>
      <c r="E186" s="216"/>
      <c r="F186" s="288">
        <v>42.8</v>
      </c>
      <c r="G186" s="216"/>
      <c r="H186" s="215"/>
      <c r="I186" s="33"/>
      <c r="J186" s="254">
        <v>40299</v>
      </c>
    </row>
    <row r="187" spans="1:10" ht="24" customHeight="1">
      <c r="A187" s="122">
        <v>173</v>
      </c>
      <c r="B187" s="403" t="s">
        <v>352</v>
      </c>
      <c r="C187" s="367"/>
      <c r="D187" s="308">
        <v>2</v>
      </c>
      <c r="E187" s="216">
        <v>2</v>
      </c>
      <c r="F187" s="288">
        <v>120</v>
      </c>
      <c r="G187" s="216">
        <v>10</v>
      </c>
      <c r="H187" s="215" t="s">
        <v>1385</v>
      </c>
      <c r="I187" s="33"/>
      <c r="J187" s="254">
        <v>40299</v>
      </c>
    </row>
    <row r="188" spans="1:10" ht="24" customHeight="1">
      <c r="A188" s="122">
        <v>174</v>
      </c>
      <c r="B188" s="400" t="s">
        <v>354</v>
      </c>
      <c r="C188" s="240"/>
      <c r="D188" s="290">
        <v>4</v>
      </c>
      <c r="E188" s="216">
        <v>4</v>
      </c>
      <c r="F188" s="288">
        <v>106.8</v>
      </c>
      <c r="G188" s="216">
        <v>5</v>
      </c>
      <c r="H188" s="215" t="s">
        <v>1386</v>
      </c>
      <c r="I188" s="33"/>
      <c r="J188" s="254">
        <v>40299</v>
      </c>
    </row>
    <row r="189" spans="1:10" ht="22.5" customHeight="1">
      <c r="A189" s="122">
        <v>175</v>
      </c>
      <c r="B189" s="401" t="s">
        <v>356</v>
      </c>
      <c r="C189" s="238"/>
      <c r="D189" s="290">
        <v>16</v>
      </c>
      <c r="E189" s="216">
        <v>16</v>
      </c>
      <c r="F189" s="288">
        <v>407.6</v>
      </c>
      <c r="G189" s="216">
        <v>44</v>
      </c>
      <c r="H189" s="215" t="s">
        <v>1387</v>
      </c>
      <c r="I189" s="33"/>
      <c r="J189" s="254">
        <v>40299</v>
      </c>
    </row>
    <row r="190" spans="1:10" ht="22.5" customHeight="1">
      <c r="A190" s="122">
        <v>176</v>
      </c>
      <c r="B190" s="401" t="s">
        <v>358</v>
      </c>
      <c r="C190" s="238"/>
      <c r="D190" s="290">
        <v>8</v>
      </c>
      <c r="E190" s="216">
        <v>10</v>
      </c>
      <c r="F190" s="288">
        <v>382.6</v>
      </c>
      <c r="G190" s="216">
        <v>16</v>
      </c>
      <c r="H190" s="215" t="s">
        <v>1392</v>
      </c>
      <c r="I190" s="33"/>
      <c r="J190" s="254">
        <v>40299</v>
      </c>
    </row>
    <row r="191" spans="1:10" ht="22.5" customHeight="1">
      <c r="A191" s="122">
        <v>177</v>
      </c>
      <c r="B191" s="401" t="s">
        <v>360</v>
      </c>
      <c r="C191" s="238"/>
      <c r="D191" s="290">
        <v>12</v>
      </c>
      <c r="E191" s="216">
        <v>15</v>
      </c>
      <c r="F191" s="288">
        <v>660.9</v>
      </c>
      <c r="G191" s="216">
        <v>37</v>
      </c>
      <c r="H191" s="215" t="s">
        <v>1393</v>
      </c>
      <c r="I191" s="33"/>
      <c r="J191" s="254">
        <v>40299</v>
      </c>
    </row>
    <row r="192" spans="1:10" ht="22.5" customHeight="1">
      <c r="A192" s="122">
        <v>178</v>
      </c>
      <c r="B192" s="401" t="s">
        <v>362</v>
      </c>
      <c r="C192" s="238"/>
      <c r="D192" s="290">
        <v>7</v>
      </c>
      <c r="E192" s="216">
        <v>8</v>
      </c>
      <c r="F192" s="309">
        <v>404.3</v>
      </c>
      <c r="G192" s="216">
        <v>14</v>
      </c>
      <c r="H192" s="215" t="s">
        <v>1388</v>
      </c>
      <c r="I192" s="33"/>
      <c r="J192" s="254">
        <v>40299</v>
      </c>
    </row>
    <row r="193" spans="1:10" ht="22.5" customHeight="1">
      <c r="A193" s="122">
        <v>179</v>
      </c>
      <c r="B193" s="401" t="s">
        <v>364</v>
      </c>
      <c r="C193" s="238"/>
      <c r="D193" s="290">
        <v>6</v>
      </c>
      <c r="E193" s="216">
        <v>6</v>
      </c>
      <c r="F193" s="291">
        <v>125.7</v>
      </c>
      <c r="G193" s="216">
        <v>9</v>
      </c>
      <c r="H193" s="215" t="s">
        <v>1389</v>
      </c>
      <c r="I193" s="33"/>
      <c r="J193" s="254">
        <v>40299</v>
      </c>
    </row>
    <row r="194" spans="1:10" ht="22.5" customHeight="1">
      <c r="A194" s="122">
        <v>180</v>
      </c>
      <c r="B194" s="401" t="s">
        <v>366</v>
      </c>
      <c r="C194" s="238"/>
      <c r="D194" s="290">
        <v>4</v>
      </c>
      <c r="E194" s="216">
        <v>5</v>
      </c>
      <c r="F194" s="291">
        <v>96.1</v>
      </c>
      <c r="G194" s="216">
        <v>7</v>
      </c>
      <c r="H194" s="215" t="s">
        <v>1390</v>
      </c>
      <c r="I194" s="33"/>
      <c r="J194" s="254">
        <v>40299</v>
      </c>
    </row>
    <row r="195" spans="1:10" ht="22.5" customHeight="1">
      <c r="A195" s="122">
        <v>181</v>
      </c>
      <c r="B195" s="401" t="s">
        <v>368</v>
      </c>
      <c r="C195" s="238"/>
      <c r="D195" s="290">
        <v>4</v>
      </c>
      <c r="E195" s="216">
        <v>4</v>
      </c>
      <c r="F195" s="291">
        <v>96.4</v>
      </c>
      <c r="G195" s="216">
        <v>12</v>
      </c>
      <c r="H195" s="215" t="s">
        <v>1391</v>
      </c>
      <c r="I195" s="33"/>
      <c r="J195" s="254">
        <v>40299</v>
      </c>
    </row>
    <row r="196" spans="1:10" ht="22.5" customHeight="1">
      <c r="A196" s="122">
        <v>182</v>
      </c>
      <c r="B196" s="401" t="s">
        <v>370</v>
      </c>
      <c r="C196" s="238"/>
      <c r="D196" s="290">
        <v>60</v>
      </c>
      <c r="E196" s="216">
        <v>60</v>
      </c>
      <c r="F196" s="291">
        <v>3266.2</v>
      </c>
      <c r="G196" s="216">
        <v>175</v>
      </c>
      <c r="H196" s="215" t="s">
        <v>1396</v>
      </c>
      <c r="I196" s="33"/>
      <c r="J196" s="254">
        <v>40299</v>
      </c>
    </row>
    <row r="197" spans="1:10" ht="27.75" customHeight="1">
      <c r="A197" s="122">
        <v>183</v>
      </c>
      <c r="B197" s="401" t="s">
        <v>374</v>
      </c>
      <c r="C197" s="238"/>
      <c r="D197" s="290">
        <v>93</v>
      </c>
      <c r="E197" s="216">
        <v>94</v>
      </c>
      <c r="F197" s="291">
        <v>4586</v>
      </c>
      <c r="G197" s="216">
        <v>237</v>
      </c>
      <c r="H197" s="215" t="s">
        <v>1397</v>
      </c>
      <c r="I197" s="33"/>
      <c r="J197" s="254">
        <v>40299</v>
      </c>
    </row>
    <row r="198" spans="1:10" ht="27.75" customHeight="1">
      <c r="A198" s="122">
        <v>184</v>
      </c>
      <c r="B198" s="401" t="s">
        <v>378</v>
      </c>
      <c r="C198" s="238"/>
      <c r="D198" s="290">
        <v>16</v>
      </c>
      <c r="E198" s="216">
        <v>16</v>
      </c>
      <c r="F198" s="291">
        <v>738.6</v>
      </c>
      <c r="G198" s="216">
        <v>27</v>
      </c>
      <c r="H198" s="215" t="s">
        <v>1394</v>
      </c>
      <c r="I198" s="33"/>
      <c r="J198" s="254">
        <v>40299</v>
      </c>
    </row>
    <row r="199" spans="1:10" ht="27" customHeight="1">
      <c r="A199" s="122">
        <v>185</v>
      </c>
      <c r="B199" s="401" t="s">
        <v>380</v>
      </c>
      <c r="C199" s="238"/>
      <c r="D199" s="290">
        <v>3</v>
      </c>
      <c r="E199" s="216">
        <v>8</v>
      </c>
      <c r="F199" s="291">
        <v>177.6</v>
      </c>
      <c r="G199" s="216">
        <v>5</v>
      </c>
      <c r="H199" s="215" t="s">
        <v>1398</v>
      </c>
      <c r="I199" s="33"/>
      <c r="J199" s="254">
        <v>40299</v>
      </c>
    </row>
    <row r="200" spans="1:10" ht="26.25" customHeight="1">
      <c r="A200" s="122">
        <v>186</v>
      </c>
      <c r="B200" s="401" t="s">
        <v>382</v>
      </c>
      <c r="C200" s="238"/>
      <c r="D200" s="290">
        <v>8</v>
      </c>
      <c r="E200" s="216">
        <v>9</v>
      </c>
      <c r="F200" s="291">
        <v>389.4</v>
      </c>
      <c r="G200" s="216">
        <v>15</v>
      </c>
      <c r="H200" s="215" t="s">
        <v>1399</v>
      </c>
      <c r="I200" s="33"/>
      <c r="J200" s="254">
        <v>40299</v>
      </c>
    </row>
    <row r="201" spans="1:10" ht="22.5" customHeight="1">
      <c r="A201" s="122">
        <v>187</v>
      </c>
      <c r="B201" s="401" t="s">
        <v>384</v>
      </c>
      <c r="C201" s="238"/>
      <c r="D201" s="290">
        <v>125</v>
      </c>
      <c r="E201" s="216">
        <v>139</v>
      </c>
      <c r="F201" s="291">
        <v>6252.2</v>
      </c>
      <c r="G201" s="216">
        <v>295</v>
      </c>
      <c r="H201" s="215" t="s">
        <v>1400</v>
      </c>
      <c r="I201" s="33"/>
      <c r="J201" s="254">
        <v>40299</v>
      </c>
    </row>
    <row r="202" spans="1:10" ht="22.5" customHeight="1">
      <c r="A202" s="122">
        <v>188</v>
      </c>
      <c r="B202" s="401" t="s">
        <v>388</v>
      </c>
      <c r="C202" s="238"/>
      <c r="D202" s="290">
        <v>12</v>
      </c>
      <c r="E202" s="216">
        <v>12</v>
      </c>
      <c r="F202" s="291">
        <v>356.6</v>
      </c>
      <c r="G202" s="216">
        <v>17</v>
      </c>
      <c r="H202" s="215" t="s">
        <v>1401</v>
      </c>
      <c r="I202" s="33"/>
      <c r="J202" s="254">
        <v>40299</v>
      </c>
    </row>
    <row r="203" spans="1:10" ht="22.5" customHeight="1">
      <c r="A203" s="122">
        <v>189</v>
      </c>
      <c r="B203" s="401" t="s">
        <v>390</v>
      </c>
      <c r="C203" s="238"/>
      <c r="D203" s="290">
        <v>8</v>
      </c>
      <c r="E203" s="216">
        <v>8</v>
      </c>
      <c r="F203" s="291">
        <v>386.1</v>
      </c>
      <c r="G203" s="216">
        <v>17</v>
      </c>
      <c r="H203" s="215" t="s">
        <v>1402</v>
      </c>
      <c r="I203" s="33"/>
      <c r="J203" s="254">
        <v>40299</v>
      </c>
    </row>
    <row r="204" spans="1:10" ht="22.5" customHeight="1">
      <c r="A204" s="122">
        <v>190</v>
      </c>
      <c r="B204" s="401" t="s">
        <v>392</v>
      </c>
      <c r="C204" s="238"/>
      <c r="D204" s="290">
        <v>12</v>
      </c>
      <c r="E204" s="216">
        <v>15</v>
      </c>
      <c r="F204" s="291">
        <v>667.1</v>
      </c>
      <c r="G204" s="216">
        <v>32</v>
      </c>
      <c r="H204" s="215" t="s">
        <v>1403</v>
      </c>
      <c r="I204" s="33"/>
      <c r="J204" s="254">
        <v>40299</v>
      </c>
    </row>
    <row r="205" spans="1:10" ht="22.5" customHeight="1">
      <c r="A205" s="122">
        <v>191</v>
      </c>
      <c r="B205" s="401" t="s">
        <v>394</v>
      </c>
      <c r="C205" s="238"/>
      <c r="D205" s="290">
        <v>89</v>
      </c>
      <c r="E205" s="216">
        <v>89</v>
      </c>
      <c r="F205" s="310">
        <v>4216.4</v>
      </c>
      <c r="G205" s="216">
        <v>193</v>
      </c>
      <c r="H205" s="215" t="s">
        <v>1395</v>
      </c>
      <c r="I205" s="33"/>
      <c r="J205" s="254">
        <v>40299</v>
      </c>
    </row>
    <row r="206" spans="1:10" ht="22.5" customHeight="1">
      <c r="A206" s="122">
        <v>192</v>
      </c>
      <c r="B206" s="401" t="s">
        <v>398</v>
      </c>
      <c r="C206" s="238"/>
      <c r="D206" s="290">
        <v>12</v>
      </c>
      <c r="E206" s="216">
        <v>12</v>
      </c>
      <c r="F206" s="291">
        <v>510.3</v>
      </c>
      <c r="G206" s="216">
        <v>19</v>
      </c>
      <c r="H206" s="215" t="s">
        <v>1404</v>
      </c>
      <c r="I206" s="33"/>
      <c r="J206" s="254">
        <v>40299</v>
      </c>
    </row>
    <row r="207" spans="1:10" ht="26.25" customHeight="1">
      <c r="A207" s="122">
        <v>193</v>
      </c>
      <c r="B207" s="401" t="s">
        <v>400</v>
      </c>
      <c r="C207" s="238"/>
      <c r="D207" s="290">
        <v>27</v>
      </c>
      <c r="E207" s="216">
        <v>27</v>
      </c>
      <c r="F207" s="291">
        <v>1307.7</v>
      </c>
      <c r="G207" s="216">
        <v>75</v>
      </c>
      <c r="H207" s="215" t="s">
        <v>1405</v>
      </c>
      <c r="I207" s="33"/>
      <c r="J207" s="254">
        <v>40299</v>
      </c>
    </row>
    <row r="208" spans="1:10" ht="27.75" customHeight="1">
      <c r="A208" s="122">
        <v>194</v>
      </c>
      <c r="B208" s="401" t="s">
        <v>403</v>
      </c>
      <c r="C208" s="238"/>
      <c r="D208" s="290">
        <v>4</v>
      </c>
      <c r="E208" s="216">
        <v>4</v>
      </c>
      <c r="F208" s="291">
        <v>287</v>
      </c>
      <c r="G208" s="216">
        <v>16</v>
      </c>
      <c r="H208" s="215" t="s">
        <v>1406</v>
      </c>
      <c r="I208" s="33"/>
      <c r="J208" s="254">
        <v>40299</v>
      </c>
    </row>
    <row r="209" spans="1:10" ht="22.5" customHeight="1">
      <c r="A209" s="122">
        <v>195</v>
      </c>
      <c r="B209" s="401" t="s">
        <v>405</v>
      </c>
      <c r="C209" s="238"/>
      <c r="D209" s="290">
        <v>55</v>
      </c>
      <c r="E209" s="216">
        <v>64</v>
      </c>
      <c r="F209" s="291">
        <v>2782.6</v>
      </c>
      <c r="G209" s="216">
        <v>122</v>
      </c>
      <c r="H209" s="215" t="s">
        <v>1407</v>
      </c>
      <c r="I209" s="33"/>
      <c r="J209" s="254">
        <v>40299</v>
      </c>
    </row>
    <row r="210" spans="1:10" ht="22.5" customHeight="1">
      <c r="A210" s="122">
        <v>196</v>
      </c>
      <c r="B210" s="401" t="s">
        <v>408</v>
      </c>
      <c r="C210" s="238"/>
      <c r="D210" s="290">
        <v>55</v>
      </c>
      <c r="E210" s="216">
        <v>61</v>
      </c>
      <c r="F210" s="291">
        <v>2779.42</v>
      </c>
      <c r="G210" s="216">
        <v>126</v>
      </c>
      <c r="H210" s="215" t="s">
        <v>1408</v>
      </c>
      <c r="I210" s="33"/>
      <c r="J210" s="254">
        <v>40299</v>
      </c>
    </row>
    <row r="211" spans="1:10" ht="22.5" customHeight="1">
      <c r="A211" s="122">
        <v>197</v>
      </c>
      <c r="B211" s="401" t="s">
        <v>410</v>
      </c>
      <c r="C211" s="238"/>
      <c r="D211" s="290">
        <v>1</v>
      </c>
      <c r="E211" s="216">
        <v>1</v>
      </c>
      <c r="F211" s="291">
        <v>66.9</v>
      </c>
      <c r="G211" s="216">
        <v>6</v>
      </c>
      <c r="H211" s="215" t="s">
        <v>1415</v>
      </c>
      <c r="I211" s="33"/>
      <c r="J211" s="254">
        <v>40299</v>
      </c>
    </row>
    <row r="212" spans="1:10" ht="22.5" customHeight="1">
      <c r="A212" s="122">
        <v>198</v>
      </c>
      <c r="B212" s="401" t="s">
        <v>412</v>
      </c>
      <c r="C212" s="238"/>
      <c r="D212" s="290">
        <v>24</v>
      </c>
      <c r="E212" s="216">
        <v>24</v>
      </c>
      <c r="F212" s="291">
        <v>1114.7</v>
      </c>
      <c r="G212" s="216">
        <v>42</v>
      </c>
      <c r="H212" s="215" t="s">
        <v>1416</v>
      </c>
      <c r="I212" s="33"/>
      <c r="J212" s="254">
        <v>40299</v>
      </c>
    </row>
    <row r="213" spans="1:10" ht="22.5" customHeight="1">
      <c r="A213" s="122">
        <v>199</v>
      </c>
      <c r="B213" s="401" t="s">
        <v>414</v>
      </c>
      <c r="C213" s="238"/>
      <c r="D213" s="290">
        <v>24</v>
      </c>
      <c r="E213" s="216">
        <v>26</v>
      </c>
      <c r="F213" s="291">
        <v>1120.9</v>
      </c>
      <c r="G213" s="216">
        <v>60</v>
      </c>
      <c r="H213" s="215" t="s">
        <v>1417</v>
      </c>
      <c r="I213" s="33"/>
      <c r="J213" s="254">
        <v>40299</v>
      </c>
    </row>
    <row r="214" spans="1:10" ht="22.5" customHeight="1">
      <c r="A214" s="122">
        <v>200</v>
      </c>
      <c r="B214" s="401" t="s">
        <v>417</v>
      </c>
      <c r="C214" s="238"/>
      <c r="D214" s="290">
        <v>8</v>
      </c>
      <c r="E214" s="216">
        <v>8</v>
      </c>
      <c r="F214" s="291">
        <v>198.6</v>
      </c>
      <c r="G214" s="216">
        <v>17</v>
      </c>
      <c r="H214" s="215" t="s">
        <v>1418</v>
      </c>
      <c r="I214" s="33"/>
      <c r="J214" s="254">
        <v>40299</v>
      </c>
    </row>
    <row r="215" spans="1:10" ht="22.5" customHeight="1">
      <c r="A215" s="122">
        <v>201</v>
      </c>
      <c r="B215" s="401" t="s">
        <v>419</v>
      </c>
      <c r="C215" s="238"/>
      <c r="D215" s="290">
        <v>12</v>
      </c>
      <c r="E215" s="216">
        <v>13</v>
      </c>
      <c r="F215" s="291">
        <v>713.9</v>
      </c>
      <c r="G215" s="216">
        <v>33</v>
      </c>
      <c r="H215" s="215" t="s">
        <v>1419</v>
      </c>
      <c r="I215" s="33"/>
      <c r="J215" s="254">
        <v>40299</v>
      </c>
    </row>
    <row r="216" spans="1:10" ht="22.5" customHeight="1">
      <c r="A216" s="122">
        <v>202</v>
      </c>
      <c r="B216" s="401" t="s">
        <v>421</v>
      </c>
      <c r="C216" s="238"/>
      <c r="D216" s="290">
        <v>12</v>
      </c>
      <c r="E216" s="216">
        <v>12</v>
      </c>
      <c r="F216" s="291">
        <v>463.4</v>
      </c>
      <c r="G216" s="216">
        <v>30</v>
      </c>
      <c r="H216" s="215" t="s">
        <v>1420</v>
      </c>
      <c r="I216" s="33"/>
      <c r="J216" s="254">
        <v>40299</v>
      </c>
    </row>
    <row r="217" spans="1:10" ht="22.5" customHeight="1">
      <c r="A217" s="122">
        <v>203</v>
      </c>
      <c r="B217" s="401" t="s">
        <v>422</v>
      </c>
      <c r="C217" s="238"/>
      <c r="D217" s="290">
        <v>12</v>
      </c>
      <c r="E217" s="216">
        <v>12</v>
      </c>
      <c r="F217" s="309">
        <v>721.7</v>
      </c>
      <c r="G217" s="216">
        <v>36</v>
      </c>
      <c r="H217" s="215" t="s">
        <v>1356</v>
      </c>
      <c r="I217" s="33"/>
      <c r="J217" s="254">
        <v>40299</v>
      </c>
    </row>
    <row r="218" spans="1:10" ht="22.5" customHeight="1">
      <c r="A218" s="122">
        <v>204</v>
      </c>
      <c r="B218" s="401" t="s">
        <v>424</v>
      </c>
      <c r="C218" s="238"/>
      <c r="D218" s="290">
        <v>12</v>
      </c>
      <c r="E218" s="216">
        <v>12</v>
      </c>
      <c r="F218" s="291">
        <v>463</v>
      </c>
      <c r="G218" s="216">
        <v>21</v>
      </c>
      <c r="H218" s="215" t="s">
        <v>1421</v>
      </c>
      <c r="I218" s="33"/>
      <c r="J218" s="254">
        <v>40299</v>
      </c>
    </row>
    <row r="219" spans="1:10" ht="22.5" customHeight="1">
      <c r="A219" s="122">
        <v>205</v>
      </c>
      <c r="B219" s="401" t="s">
        <v>426</v>
      </c>
      <c r="C219" s="238"/>
      <c r="D219" s="290">
        <v>12</v>
      </c>
      <c r="E219" s="216">
        <v>12</v>
      </c>
      <c r="F219" s="291">
        <v>462.5</v>
      </c>
      <c r="G219" s="216">
        <v>30</v>
      </c>
      <c r="H219" s="215" t="s">
        <v>1422</v>
      </c>
      <c r="I219" s="33"/>
      <c r="J219" s="254">
        <v>40299</v>
      </c>
    </row>
    <row r="220" spans="1:10" ht="22.5" customHeight="1">
      <c r="A220" s="122">
        <v>206</v>
      </c>
      <c r="B220" s="401" t="s">
        <v>428</v>
      </c>
      <c r="C220" s="238"/>
      <c r="D220" s="290">
        <v>12</v>
      </c>
      <c r="E220" s="216">
        <v>12</v>
      </c>
      <c r="F220" s="291">
        <v>476.2</v>
      </c>
      <c r="G220" s="216">
        <v>21</v>
      </c>
      <c r="H220" s="215" t="s">
        <v>1423</v>
      </c>
      <c r="I220" s="33"/>
      <c r="J220" s="254">
        <v>40299</v>
      </c>
    </row>
    <row r="221" spans="1:10" ht="22.5" customHeight="1">
      <c r="A221" s="122">
        <v>207</v>
      </c>
      <c r="B221" s="401" t="s">
        <v>430</v>
      </c>
      <c r="C221" s="238"/>
      <c r="D221" s="290">
        <v>3</v>
      </c>
      <c r="E221" s="216">
        <v>3</v>
      </c>
      <c r="F221" s="291">
        <v>126.4</v>
      </c>
      <c r="G221" s="216">
        <v>6</v>
      </c>
      <c r="H221" s="215" t="s">
        <v>1424</v>
      </c>
      <c r="I221" s="33"/>
      <c r="J221" s="254">
        <v>40299</v>
      </c>
    </row>
    <row r="222" spans="1:10" ht="22.5" customHeight="1">
      <c r="A222" s="122">
        <v>208</v>
      </c>
      <c r="B222" s="401" t="s">
        <v>432</v>
      </c>
      <c r="C222" s="238"/>
      <c r="D222" s="290">
        <v>1</v>
      </c>
      <c r="E222" s="216">
        <v>1</v>
      </c>
      <c r="F222" s="291">
        <v>41.4</v>
      </c>
      <c r="G222" s="216">
        <v>2</v>
      </c>
      <c r="H222" s="215" t="s">
        <v>1425</v>
      </c>
      <c r="I222" s="33"/>
      <c r="J222" s="254">
        <v>40299</v>
      </c>
    </row>
    <row r="223" spans="1:10" ht="22.5" customHeight="1">
      <c r="A223" s="122">
        <v>209</v>
      </c>
      <c r="B223" s="401" t="s">
        <v>433</v>
      </c>
      <c r="C223" s="238"/>
      <c r="D223" s="290">
        <v>2</v>
      </c>
      <c r="E223" s="216">
        <v>2</v>
      </c>
      <c r="F223" s="291">
        <v>136.7</v>
      </c>
      <c r="G223" s="216">
        <v>7</v>
      </c>
      <c r="H223" s="215" t="s">
        <v>1426</v>
      </c>
      <c r="I223" s="33"/>
      <c r="J223" s="254">
        <v>40299</v>
      </c>
    </row>
    <row r="224" spans="1:10" ht="22.5" customHeight="1">
      <c r="A224" s="122">
        <v>210</v>
      </c>
      <c r="B224" s="401" t="s">
        <v>435</v>
      </c>
      <c r="C224" s="238"/>
      <c r="D224" s="290">
        <v>16</v>
      </c>
      <c r="E224" s="216">
        <v>16</v>
      </c>
      <c r="F224" s="291">
        <v>401.3</v>
      </c>
      <c r="G224" s="216">
        <v>42</v>
      </c>
      <c r="H224" s="215" t="s">
        <v>1409</v>
      </c>
      <c r="I224" s="33"/>
      <c r="J224" s="254">
        <v>40299</v>
      </c>
    </row>
    <row r="225" spans="1:10" ht="22.5" customHeight="1">
      <c r="A225" s="122">
        <v>211</v>
      </c>
      <c r="B225" s="401" t="s">
        <v>437</v>
      </c>
      <c r="C225" s="238"/>
      <c r="D225" s="290">
        <v>2</v>
      </c>
      <c r="E225" s="216">
        <v>15</v>
      </c>
      <c r="F225" s="291">
        <v>559.18</v>
      </c>
      <c r="G225" s="216">
        <v>22</v>
      </c>
      <c r="H225" s="215" t="s">
        <v>1410</v>
      </c>
      <c r="I225" s="33"/>
      <c r="J225" s="254">
        <v>40299</v>
      </c>
    </row>
    <row r="226" spans="1:10" ht="22.5" customHeight="1">
      <c r="A226" s="122">
        <v>212</v>
      </c>
      <c r="B226" s="401" t="s">
        <v>439</v>
      </c>
      <c r="C226" s="238"/>
      <c r="D226" s="290">
        <v>12</v>
      </c>
      <c r="E226" s="216">
        <v>12</v>
      </c>
      <c r="F226" s="291">
        <v>481.2</v>
      </c>
      <c r="G226" s="216">
        <v>26</v>
      </c>
      <c r="H226" s="215" t="s">
        <v>1411</v>
      </c>
      <c r="I226" s="33"/>
      <c r="J226" s="254">
        <v>40299</v>
      </c>
    </row>
    <row r="227" spans="1:10" ht="22.5" customHeight="1">
      <c r="A227" s="122">
        <v>213</v>
      </c>
      <c r="B227" s="401" t="s">
        <v>441</v>
      </c>
      <c r="C227" s="238"/>
      <c r="D227" s="290">
        <v>14</v>
      </c>
      <c r="E227" s="216">
        <v>14</v>
      </c>
      <c r="F227" s="291">
        <v>276.3</v>
      </c>
      <c r="G227" s="216">
        <v>16</v>
      </c>
      <c r="H227" s="215" t="s">
        <v>1412</v>
      </c>
      <c r="I227" s="33"/>
      <c r="J227" s="254">
        <v>40299</v>
      </c>
    </row>
    <row r="228" spans="1:10" ht="22.5" customHeight="1">
      <c r="A228" s="122">
        <v>214</v>
      </c>
      <c r="B228" s="401" t="s">
        <v>443</v>
      </c>
      <c r="C228" s="238"/>
      <c r="D228" s="290">
        <v>12</v>
      </c>
      <c r="E228" s="216">
        <v>12</v>
      </c>
      <c r="F228" s="291">
        <v>732.5</v>
      </c>
      <c r="G228" s="216">
        <v>43</v>
      </c>
      <c r="H228" s="215" t="s">
        <v>1413</v>
      </c>
      <c r="I228" s="33"/>
      <c r="J228" s="254">
        <v>40299</v>
      </c>
    </row>
    <row r="229" spans="1:10" ht="22.5" customHeight="1">
      <c r="A229" s="122">
        <v>215</v>
      </c>
      <c r="B229" s="401" t="s">
        <v>445</v>
      </c>
      <c r="C229" s="238"/>
      <c r="D229" s="290">
        <v>18</v>
      </c>
      <c r="E229" s="216">
        <v>18</v>
      </c>
      <c r="F229" s="291">
        <v>720</v>
      </c>
      <c r="G229" s="216">
        <v>33</v>
      </c>
      <c r="H229" s="215" t="s">
        <v>1414</v>
      </c>
      <c r="I229" s="33"/>
      <c r="J229" s="254">
        <v>40299</v>
      </c>
    </row>
    <row r="230" spans="1:10" ht="22.5" customHeight="1">
      <c r="A230" s="122">
        <v>216</v>
      </c>
      <c r="B230" s="401" t="s">
        <v>447</v>
      </c>
      <c r="C230" s="238"/>
      <c r="D230" s="290">
        <v>12</v>
      </c>
      <c r="E230" s="216">
        <v>12</v>
      </c>
      <c r="F230" s="291">
        <v>566.1</v>
      </c>
      <c r="G230" s="216">
        <v>18</v>
      </c>
      <c r="H230" s="215" t="s">
        <v>1427</v>
      </c>
      <c r="I230" s="33"/>
      <c r="J230" s="254">
        <v>40299</v>
      </c>
    </row>
    <row r="231" spans="1:10" ht="22.5" customHeight="1">
      <c r="A231" s="122">
        <v>217</v>
      </c>
      <c r="B231" s="401" t="s">
        <v>449</v>
      </c>
      <c r="C231" s="238"/>
      <c r="D231" s="290">
        <v>12</v>
      </c>
      <c r="E231" s="216">
        <v>12</v>
      </c>
      <c r="F231" s="291">
        <v>560.5</v>
      </c>
      <c r="G231" s="216">
        <v>21</v>
      </c>
      <c r="H231" s="215" t="s">
        <v>1428</v>
      </c>
      <c r="I231" s="33"/>
      <c r="J231" s="254">
        <v>40299</v>
      </c>
    </row>
    <row r="232" spans="1:10" ht="22.5" customHeight="1">
      <c r="A232" s="122">
        <v>218</v>
      </c>
      <c r="B232" s="401" t="s">
        <v>451</v>
      </c>
      <c r="C232" s="238"/>
      <c r="D232" s="290">
        <v>2</v>
      </c>
      <c r="E232" s="216">
        <v>2</v>
      </c>
      <c r="F232" s="291">
        <v>100.2</v>
      </c>
      <c r="G232" s="216">
        <v>4</v>
      </c>
      <c r="H232" s="215" t="s">
        <v>1429</v>
      </c>
      <c r="I232" s="33"/>
      <c r="J232" s="254">
        <v>40299</v>
      </c>
    </row>
    <row r="233" spans="1:10" ht="22.5" customHeight="1">
      <c r="A233" s="122">
        <v>219</v>
      </c>
      <c r="B233" s="401" t="s">
        <v>28</v>
      </c>
      <c r="C233" s="238"/>
      <c r="D233" s="290">
        <v>5</v>
      </c>
      <c r="E233" s="216">
        <v>5</v>
      </c>
      <c r="F233" s="291">
        <v>151</v>
      </c>
      <c r="G233" s="216">
        <v>10</v>
      </c>
      <c r="H233" s="215" t="s">
        <v>1434</v>
      </c>
      <c r="I233" s="33"/>
      <c r="J233" s="254">
        <v>40299</v>
      </c>
    </row>
    <row r="234" spans="1:10" ht="22.5" customHeight="1">
      <c r="A234" s="122">
        <v>220</v>
      </c>
      <c r="B234" s="401" t="s">
        <v>29</v>
      </c>
      <c r="C234" s="238"/>
      <c r="D234" s="290">
        <v>4</v>
      </c>
      <c r="E234" s="216">
        <v>19</v>
      </c>
      <c r="F234" s="291">
        <v>507.3</v>
      </c>
      <c r="G234" s="216">
        <v>26</v>
      </c>
      <c r="H234" s="215" t="s">
        <v>1435</v>
      </c>
      <c r="I234" s="33"/>
      <c r="J234" s="254">
        <v>40299</v>
      </c>
    </row>
    <row r="235" spans="1:10" ht="22.5" customHeight="1">
      <c r="A235" s="122">
        <v>221</v>
      </c>
      <c r="B235" s="401" t="s">
        <v>30</v>
      </c>
      <c r="C235" s="238"/>
      <c r="D235" s="290">
        <v>6</v>
      </c>
      <c r="E235" s="216">
        <v>6</v>
      </c>
      <c r="F235" s="291">
        <v>316.4</v>
      </c>
      <c r="G235" s="216">
        <v>14</v>
      </c>
      <c r="H235" s="215" t="s">
        <v>1430</v>
      </c>
      <c r="I235" s="33"/>
      <c r="J235" s="254">
        <v>40299</v>
      </c>
    </row>
    <row r="236" spans="1:10" ht="22.5" customHeight="1">
      <c r="A236" s="122">
        <v>222</v>
      </c>
      <c r="B236" s="401" t="s">
        <v>31</v>
      </c>
      <c r="C236" s="238"/>
      <c r="D236" s="292">
        <v>12</v>
      </c>
      <c r="E236" s="216">
        <v>13</v>
      </c>
      <c r="F236" s="288">
        <v>339.8</v>
      </c>
      <c r="G236" s="216">
        <v>29</v>
      </c>
      <c r="H236" s="215" t="s">
        <v>1431</v>
      </c>
      <c r="I236" s="33"/>
      <c r="J236" s="254">
        <v>40299</v>
      </c>
    </row>
    <row r="237" spans="1:10" ht="22.5" customHeight="1">
      <c r="A237" s="122">
        <v>223</v>
      </c>
      <c r="B237" s="402" t="s">
        <v>32</v>
      </c>
      <c r="C237" s="244"/>
      <c r="D237" s="287">
        <v>3</v>
      </c>
      <c r="E237" s="216">
        <v>32</v>
      </c>
      <c r="F237" s="288">
        <v>546.1</v>
      </c>
      <c r="G237" s="216">
        <v>56</v>
      </c>
      <c r="H237" s="215" t="s">
        <v>1432</v>
      </c>
      <c r="I237" s="33"/>
      <c r="J237" s="254">
        <v>40299</v>
      </c>
    </row>
    <row r="238" spans="1:10" ht="22.5" customHeight="1" thickBot="1">
      <c r="A238" s="122">
        <v>224</v>
      </c>
      <c r="B238" s="414" t="s">
        <v>33</v>
      </c>
      <c r="C238" s="415"/>
      <c r="D238" s="293">
        <v>12</v>
      </c>
      <c r="E238" s="294">
        <v>12</v>
      </c>
      <c r="F238" s="289">
        <v>461.2</v>
      </c>
      <c r="G238" s="294">
        <v>20</v>
      </c>
      <c r="H238" s="179" t="s">
        <v>1433</v>
      </c>
      <c r="I238" s="159"/>
      <c r="J238" s="182">
        <v>40299</v>
      </c>
    </row>
    <row r="239" spans="1:10" ht="15.75" customHeight="1" thickBot="1">
      <c r="A239" s="165"/>
      <c r="B239" s="438" t="s">
        <v>1269</v>
      </c>
      <c r="C239" s="439"/>
      <c r="D239" s="265">
        <f>SUM(D184:D238)</f>
        <v>922</v>
      </c>
      <c r="E239" s="265">
        <f>SUM(E184:E238)</f>
        <v>1029</v>
      </c>
      <c r="F239" s="265">
        <f>SUM(F184:F238)-79-42.8</f>
        <v>44112.099999999984</v>
      </c>
      <c r="G239" s="264">
        <f>SUM(G184:G238)</f>
        <v>2226</v>
      </c>
      <c r="H239" s="286"/>
      <c r="I239" s="169"/>
      <c r="J239" s="257"/>
    </row>
    <row r="240" spans="1:10" ht="13.5" customHeight="1">
      <c r="A240" s="190"/>
      <c r="B240" s="79" t="s">
        <v>465</v>
      </c>
      <c r="C240" s="79"/>
      <c r="D240" s="79"/>
      <c r="E240" s="79"/>
      <c r="F240" s="79"/>
      <c r="G240" s="79"/>
      <c r="H240" s="79"/>
      <c r="I240" s="79"/>
      <c r="J240" s="405"/>
    </row>
    <row r="241" spans="1:10" ht="12" customHeight="1" hidden="1">
      <c r="A241" s="122"/>
      <c r="B241" s="403" t="s">
        <v>466</v>
      </c>
      <c r="C241" s="367"/>
      <c r="D241" s="287" t="s">
        <v>117</v>
      </c>
      <c r="E241" s="304"/>
      <c r="F241" s="311" t="s">
        <v>244</v>
      </c>
      <c r="G241" s="304"/>
      <c r="H241" s="215"/>
      <c r="I241" s="33"/>
      <c r="J241" s="254">
        <v>40299</v>
      </c>
    </row>
    <row r="242" spans="1:10" ht="12" customHeight="1">
      <c r="A242" s="122">
        <v>225</v>
      </c>
      <c r="B242" s="403" t="s">
        <v>467</v>
      </c>
      <c r="C242" s="367"/>
      <c r="D242" s="287">
        <v>1</v>
      </c>
      <c r="E242" s="216">
        <v>1</v>
      </c>
      <c r="F242" s="295">
        <v>52.6</v>
      </c>
      <c r="G242" s="216">
        <v>4</v>
      </c>
      <c r="H242" s="215" t="s">
        <v>1485</v>
      </c>
      <c r="I242" s="33"/>
      <c r="J242" s="254">
        <v>40299</v>
      </c>
    </row>
    <row r="243" spans="1:10" ht="12" customHeight="1">
      <c r="A243" s="122">
        <v>226</v>
      </c>
      <c r="B243" s="403" t="s">
        <v>469</v>
      </c>
      <c r="C243" s="367"/>
      <c r="D243" s="287">
        <v>2</v>
      </c>
      <c r="E243" s="216">
        <v>2</v>
      </c>
      <c r="F243" s="295">
        <v>89.8</v>
      </c>
      <c r="G243" s="216">
        <v>1</v>
      </c>
      <c r="H243" s="215" t="s">
        <v>1486</v>
      </c>
      <c r="I243" s="33"/>
      <c r="J243" s="254">
        <v>40299</v>
      </c>
    </row>
    <row r="244" spans="1:10" ht="13.5" customHeight="1" hidden="1">
      <c r="A244" s="122">
        <v>236</v>
      </c>
      <c r="B244" s="403" t="s">
        <v>471</v>
      </c>
      <c r="C244" s="367"/>
      <c r="D244" s="287"/>
      <c r="E244" s="216"/>
      <c r="F244" s="295">
        <v>40.6</v>
      </c>
      <c r="G244" s="216"/>
      <c r="H244" s="215"/>
      <c r="I244" s="33"/>
      <c r="J244" s="254">
        <v>40299</v>
      </c>
    </row>
    <row r="245" spans="1:10" ht="22.5" customHeight="1">
      <c r="A245" s="122">
        <v>227</v>
      </c>
      <c r="B245" s="403" t="s">
        <v>477</v>
      </c>
      <c r="C245" s="367"/>
      <c r="D245" s="287">
        <v>1</v>
      </c>
      <c r="E245" s="216">
        <v>1</v>
      </c>
      <c r="F245" s="295">
        <v>82.4</v>
      </c>
      <c r="G245" s="216">
        <v>4</v>
      </c>
      <c r="H245" s="215" t="s">
        <v>1488</v>
      </c>
      <c r="I245" s="33"/>
      <c r="J245" s="254">
        <v>40299</v>
      </c>
    </row>
    <row r="246" spans="1:10" ht="22.5" customHeight="1">
      <c r="A246" s="122">
        <v>228</v>
      </c>
      <c r="B246" s="403" t="s">
        <v>479</v>
      </c>
      <c r="C246" s="367"/>
      <c r="D246" s="287">
        <v>2</v>
      </c>
      <c r="E246" s="216">
        <v>2</v>
      </c>
      <c r="F246" s="295">
        <v>135.6</v>
      </c>
      <c r="G246" s="216">
        <v>6</v>
      </c>
      <c r="H246" s="215" t="s">
        <v>1489</v>
      </c>
      <c r="I246" s="33"/>
      <c r="J246" s="254">
        <v>40299</v>
      </c>
    </row>
    <row r="247" spans="1:10" ht="22.5" customHeight="1">
      <c r="A247" s="122">
        <v>229</v>
      </c>
      <c r="B247" s="403" t="s">
        <v>481</v>
      </c>
      <c r="C247" s="367"/>
      <c r="D247" s="287">
        <v>2</v>
      </c>
      <c r="E247" s="216">
        <v>3</v>
      </c>
      <c r="F247" s="295">
        <v>138.2</v>
      </c>
      <c r="G247" s="216">
        <v>6</v>
      </c>
      <c r="H247" s="215" t="s">
        <v>1490</v>
      </c>
      <c r="I247" s="33"/>
      <c r="J247" s="254">
        <v>40299</v>
      </c>
    </row>
    <row r="248" spans="1:10" ht="22.5" customHeight="1">
      <c r="A248" s="122">
        <v>230</v>
      </c>
      <c r="B248" s="403" t="s">
        <v>484</v>
      </c>
      <c r="C248" s="367"/>
      <c r="D248" s="287">
        <v>2</v>
      </c>
      <c r="E248" s="216">
        <v>2</v>
      </c>
      <c r="F248" s="295">
        <v>133.3</v>
      </c>
      <c r="G248" s="216">
        <v>9</v>
      </c>
      <c r="H248" s="215" t="s">
        <v>1492</v>
      </c>
      <c r="I248" s="33"/>
      <c r="J248" s="254">
        <v>40299</v>
      </c>
    </row>
    <row r="249" spans="1:10" ht="12" customHeight="1">
      <c r="A249" s="122">
        <v>231</v>
      </c>
      <c r="B249" s="403" t="s">
        <v>486</v>
      </c>
      <c r="C249" s="367"/>
      <c r="D249" s="287">
        <v>2</v>
      </c>
      <c r="E249" s="216">
        <v>2</v>
      </c>
      <c r="F249" s="295">
        <v>128</v>
      </c>
      <c r="G249" s="216">
        <v>7</v>
      </c>
      <c r="H249" s="215" t="s">
        <v>1494</v>
      </c>
      <c r="I249" s="33"/>
      <c r="J249" s="254">
        <v>40299</v>
      </c>
    </row>
    <row r="250" spans="1:10" ht="11.25" customHeight="1">
      <c r="A250" s="122">
        <v>232</v>
      </c>
      <c r="B250" s="403" t="s">
        <v>487</v>
      </c>
      <c r="C250" s="367"/>
      <c r="D250" s="287">
        <v>2</v>
      </c>
      <c r="E250" s="216">
        <v>2</v>
      </c>
      <c r="F250" s="295">
        <v>134.9</v>
      </c>
      <c r="G250" s="216">
        <v>7</v>
      </c>
      <c r="H250" s="215" t="s">
        <v>1498</v>
      </c>
      <c r="I250" s="33"/>
      <c r="J250" s="254">
        <v>40299</v>
      </c>
    </row>
    <row r="251" spans="1:10" ht="12" customHeight="1">
      <c r="A251" s="122">
        <v>233</v>
      </c>
      <c r="B251" s="403" t="s">
        <v>489</v>
      </c>
      <c r="C251" s="367"/>
      <c r="D251" s="287">
        <v>2</v>
      </c>
      <c r="E251" s="216">
        <v>2</v>
      </c>
      <c r="F251" s="295">
        <v>126.5</v>
      </c>
      <c r="G251" s="216">
        <v>6</v>
      </c>
      <c r="H251" s="215" t="s">
        <v>1495</v>
      </c>
      <c r="I251" s="33"/>
      <c r="J251" s="254">
        <v>40299</v>
      </c>
    </row>
    <row r="252" spans="1:10" ht="12" customHeight="1">
      <c r="A252" s="122">
        <v>234</v>
      </c>
      <c r="B252" s="403" t="s">
        <v>491</v>
      </c>
      <c r="C252" s="367"/>
      <c r="D252" s="287">
        <v>1</v>
      </c>
      <c r="E252" s="216">
        <v>6</v>
      </c>
      <c r="F252" s="295">
        <v>119.4</v>
      </c>
      <c r="G252" s="216"/>
      <c r="H252" s="215" t="s">
        <v>1496</v>
      </c>
      <c r="I252" s="33"/>
      <c r="J252" s="254">
        <v>40299</v>
      </c>
    </row>
    <row r="253" spans="1:10" ht="12" customHeight="1">
      <c r="A253" s="122">
        <v>235</v>
      </c>
      <c r="B253" s="403" t="s">
        <v>495</v>
      </c>
      <c r="C253" s="367"/>
      <c r="D253" s="287">
        <v>27</v>
      </c>
      <c r="E253" s="216">
        <v>27</v>
      </c>
      <c r="F253" s="295">
        <v>1297.8</v>
      </c>
      <c r="G253" s="216">
        <v>66</v>
      </c>
      <c r="H253" s="215" t="s">
        <v>1499</v>
      </c>
      <c r="I253" s="33"/>
      <c r="J253" s="254">
        <v>40299</v>
      </c>
    </row>
    <row r="254" spans="1:10" ht="13.5" customHeight="1">
      <c r="A254" s="122">
        <v>236</v>
      </c>
      <c r="B254" s="403" t="s">
        <v>497</v>
      </c>
      <c r="C254" s="367"/>
      <c r="D254" s="287">
        <v>27</v>
      </c>
      <c r="E254" s="216">
        <v>27</v>
      </c>
      <c r="F254" s="295">
        <v>1298.4</v>
      </c>
      <c r="G254" s="216">
        <v>68</v>
      </c>
      <c r="H254" s="215" t="s">
        <v>1500</v>
      </c>
      <c r="I254" s="33"/>
      <c r="J254" s="254">
        <v>40299</v>
      </c>
    </row>
    <row r="255" spans="1:10" ht="12.75" customHeight="1">
      <c r="A255" s="122">
        <v>237</v>
      </c>
      <c r="B255" s="403" t="s">
        <v>499</v>
      </c>
      <c r="C255" s="367"/>
      <c r="D255" s="287">
        <v>27</v>
      </c>
      <c r="E255" s="216">
        <v>27</v>
      </c>
      <c r="F255" s="295">
        <v>1287.3</v>
      </c>
      <c r="G255" s="216">
        <v>63</v>
      </c>
      <c r="H255" s="215" t="s">
        <v>1501</v>
      </c>
      <c r="I255" s="33"/>
      <c r="J255" s="254">
        <v>40299</v>
      </c>
    </row>
    <row r="256" spans="1:10" ht="12.75" customHeight="1">
      <c r="A256" s="122">
        <v>238</v>
      </c>
      <c r="B256" s="403" t="s">
        <v>501</v>
      </c>
      <c r="C256" s="367"/>
      <c r="D256" s="287">
        <v>27</v>
      </c>
      <c r="E256" s="216">
        <v>27</v>
      </c>
      <c r="F256" s="295">
        <v>1288.9</v>
      </c>
      <c r="G256" s="216">
        <v>67</v>
      </c>
      <c r="H256" s="215" t="s">
        <v>1502</v>
      </c>
      <c r="I256" s="33"/>
      <c r="J256" s="254">
        <v>40299</v>
      </c>
    </row>
    <row r="257" spans="1:10" ht="12.75" customHeight="1">
      <c r="A257" s="122">
        <v>239</v>
      </c>
      <c r="B257" s="403" t="s">
        <v>503</v>
      </c>
      <c r="C257" s="209"/>
      <c r="D257" s="287">
        <v>11</v>
      </c>
      <c r="E257" s="216">
        <v>12</v>
      </c>
      <c r="F257" s="312">
        <v>472.17</v>
      </c>
      <c r="G257" s="216">
        <v>18</v>
      </c>
      <c r="H257" s="215" t="s">
        <v>1503</v>
      </c>
      <c r="I257" s="33"/>
      <c r="J257" s="254">
        <v>40299</v>
      </c>
    </row>
    <row r="258" spans="1:10" ht="12" customHeight="1">
      <c r="A258" s="122">
        <v>240</v>
      </c>
      <c r="B258" s="403" t="s">
        <v>505</v>
      </c>
      <c r="C258" s="209"/>
      <c r="D258" s="287">
        <v>11</v>
      </c>
      <c r="E258" s="216">
        <v>11</v>
      </c>
      <c r="F258" s="303">
        <v>345.8</v>
      </c>
      <c r="G258" s="216">
        <v>10</v>
      </c>
      <c r="H258" s="215" t="s">
        <v>1504</v>
      </c>
      <c r="I258" s="33"/>
      <c r="J258" s="254">
        <v>40299</v>
      </c>
    </row>
    <row r="259" spans="1:10" ht="22.5" customHeight="1">
      <c r="A259" s="122">
        <v>241</v>
      </c>
      <c r="B259" s="403" t="s">
        <v>507</v>
      </c>
      <c r="C259" s="209"/>
      <c r="D259" s="287">
        <v>2</v>
      </c>
      <c r="E259" s="216">
        <v>2</v>
      </c>
      <c r="F259" s="303">
        <v>138.3</v>
      </c>
      <c r="G259" s="216">
        <v>9</v>
      </c>
      <c r="H259" s="215" t="s">
        <v>1512</v>
      </c>
      <c r="I259" s="33"/>
      <c r="J259" s="254">
        <v>40299</v>
      </c>
    </row>
    <row r="260" spans="1:10" ht="22.5" customHeight="1">
      <c r="A260" s="122">
        <v>242</v>
      </c>
      <c r="B260" s="403" t="s">
        <v>509</v>
      </c>
      <c r="C260" s="209"/>
      <c r="D260" s="287">
        <v>2</v>
      </c>
      <c r="E260" s="216">
        <v>2</v>
      </c>
      <c r="F260" s="303">
        <v>134.3</v>
      </c>
      <c r="G260" s="216">
        <v>4</v>
      </c>
      <c r="H260" s="215" t="s">
        <v>1505</v>
      </c>
      <c r="I260" s="33"/>
      <c r="J260" s="254">
        <v>40299</v>
      </c>
    </row>
    <row r="261" spans="1:10" ht="22.5" customHeight="1">
      <c r="A261" s="122">
        <v>243</v>
      </c>
      <c r="B261" s="403" t="s">
        <v>511</v>
      </c>
      <c r="C261" s="209"/>
      <c r="D261" s="287">
        <v>2</v>
      </c>
      <c r="E261" s="216">
        <v>2</v>
      </c>
      <c r="F261" s="303">
        <v>135.5</v>
      </c>
      <c r="G261" s="216">
        <v>4</v>
      </c>
      <c r="H261" s="215" t="s">
        <v>1506</v>
      </c>
      <c r="I261" s="33"/>
      <c r="J261" s="254">
        <v>40299</v>
      </c>
    </row>
    <row r="262" spans="1:10" ht="22.5" customHeight="1">
      <c r="A262" s="122">
        <v>244</v>
      </c>
      <c r="B262" s="403" t="s">
        <v>520</v>
      </c>
      <c r="C262" s="209"/>
      <c r="D262" s="287">
        <v>2</v>
      </c>
      <c r="E262" s="216">
        <v>2</v>
      </c>
      <c r="F262" s="303">
        <v>134.1</v>
      </c>
      <c r="G262" s="216">
        <v>8</v>
      </c>
      <c r="H262" s="215" t="s">
        <v>1511</v>
      </c>
      <c r="I262" s="33"/>
      <c r="J262" s="254">
        <v>40299</v>
      </c>
    </row>
    <row r="263" spans="1:10" ht="12" customHeight="1">
      <c r="A263" s="122">
        <v>245</v>
      </c>
      <c r="B263" s="403" t="s">
        <v>525</v>
      </c>
      <c r="C263" s="209"/>
      <c r="D263" s="287">
        <v>2</v>
      </c>
      <c r="E263" s="216">
        <v>2</v>
      </c>
      <c r="F263" s="303">
        <v>58.9</v>
      </c>
      <c r="G263" s="216">
        <v>5</v>
      </c>
      <c r="H263" s="215" t="s">
        <v>1515</v>
      </c>
      <c r="I263" s="33"/>
      <c r="J263" s="254">
        <v>40299</v>
      </c>
    </row>
    <row r="264" spans="1:10" ht="12" customHeight="1">
      <c r="A264" s="122">
        <v>246</v>
      </c>
      <c r="B264" s="403" t="s">
        <v>527</v>
      </c>
      <c r="C264" s="209"/>
      <c r="D264" s="287">
        <v>4</v>
      </c>
      <c r="E264" s="216">
        <v>4</v>
      </c>
      <c r="F264" s="303">
        <v>105.4</v>
      </c>
      <c r="G264" s="216">
        <v>3</v>
      </c>
      <c r="H264" s="215" t="s">
        <v>1516</v>
      </c>
      <c r="I264" s="33"/>
      <c r="J264" s="254">
        <v>40299</v>
      </c>
    </row>
    <row r="265" spans="1:10" ht="12" customHeight="1">
      <c r="A265" s="122">
        <v>247</v>
      </c>
      <c r="B265" s="403" t="s">
        <v>529</v>
      </c>
      <c r="C265" s="209"/>
      <c r="D265" s="287">
        <v>1</v>
      </c>
      <c r="E265" s="216">
        <v>1</v>
      </c>
      <c r="F265" s="303">
        <v>25.9</v>
      </c>
      <c r="G265" s="216">
        <v>1</v>
      </c>
      <c r="H265" s="215" t="s">
        <v>1518</v>
      </c>
      <c r="I265" s="33"/>
      <c r="J265" s="254">
        <v>40299</v>
      </c>
    </row>
    <row r="266" spans="1:10" ht="12" customHeight="1">
      <c r="A266" s="122">
        <v>248</v>
      </c>
      <c r="B266" s="403" t="s">
        <v>531</v>
      </c>
      <c r="C266" s="209"/>
      <c r="D266" s="287">
        <v>4</v>
      </c>
      <c r="E266" s="216">
        <v>4</v>
      </c>
      <c r="F266" s="303">
        <v>163.5</v>
      </c>
      <c r="G266" s="216">
        <v>16</v>
      </c>
      <c r="H266" s="215" t="s">
        <v>1517</v>
      </c>
      <c r="I266" s="33"/>
      <c r="J266" s="254">
        <v>40299</v>
      </c>
    </row>
    <row r="267" spans="1:10" ht="27" customHeight="1">
      <c r="A267" s="122">
        <v>249</v>
      </c>
      <c r="B267" s="403" t="s">
        <v>533</v>
      </c>
      <c r="C267" s="209"/>
      <c r="D267" s="287">
        <v>12</v>
      </c>
      <c r="E267" s="216">
        <v>12</v>
      </c>
      <c r="F267" s="303">
        <v>564.7</v>
      </c>
      <c r="G267" s="216">
        <v>36</v>
      </c>
      <c r="H267" s="215"/>
      <c r="I267" s="33" t="s">
        <v>1520</v>
      </c>
      <c r="J267" s="254">
        <v>40299</v>
      </c>
    </row>
    <row r="268" spans="1:10" ht="24.75" customHeight="1">
      <c r="A268" s="122">
        <v>250</v>
      </c>
      <c r="B268" s="403" t="s">
        <v>535</v>
      </c>
      <c r="C268" s="209"/>
      <c r="D268" s="287">
        <v>18</v>
      </c>
      <c r="E268" s="216">
        <v>18</v>
      </c>
      <c r="F268" s="303">
        <v>833.7</v>
      </c>
      <c r="G268" s="216">
        <v>27</v>
      </c>
      <c r="H268" s="215"/>
      <c r="I268" s="33" t="s">
        <v>1520</v>
      </c>
      <c r="J268" s="254">
        <v>40299</v>
      </c>
    </row>
    <row r="269" spans="1:10" ht="23.25" customHeight="1">
      <c r="A269" s="122">
        <v>251</v>
      </c>
      <c r="B269" s="403" t="s">
        <v>537</v>
      </c>
      <c r="C269" s="209"/>
      <c r="D269" s="287">
        <v>18</v>
      </c>
      <c r="E269" s="216">
        <v>18</v>
      </c>
      <c r="F269" s="303">
        <v>826</v>
      </c>
      <c r="G269" s="216">
        <v>51</v>
      </c>
      <c r="H269" s="215"/>
      <c r="I269" s="33" t="s">
        <v>1520</v>
      </c>
      <c r="J269" s="254">
        <v>40299</v>
      </c>
    </row>
    <row r="270" spans="1:10" ht="26.25" customHeight="1">
      <c r="A270" s="122">
        <v>252</v>
      </c>
      <c r="B270" s="403" t="s">
        <v>539</v>
      </c>
      <c r="C270" s="209"/>
      <c r="D270" s="287">
        <v>12</v>
      </c>
      <c r="E270" s="216">
        <v>12</v>
      </c>
      <c r="F270" s="303">
        <v>564.4</v>
      </c>
      <c r="G270" s="216">
        <v>23</v>
      </c>
      <c r="H270" s="215"/>
      <c r="I270" s="33" t="s">
        <v>1520</v>
      </c>
      <c r="J270" s="254">
        <v>40299</v>
      </c>
    </row>
    <row r="271" spans="1:10" ht="12" customHeight="1">
      <c r="A271" s="122">
        <v>253</v>
      </c>
      <c r="B271" s="403" t="s">
        <v>541</v>
      </c>
      <c r="C271" s="209"/>
      <c r="D271" s="287">
        <v>1</v>
      </c>
      <c r="E271" s="216">
        <v>17</v>
      </c>
      <c r="F271" s="303">
        <v>529.8</v>
      </c>
      <c r="G271" s="216">
        <v>20</v>
      </c>
      <c r="H271" s="215" t="s">
        <v>1519</v>
      </c>
      <c r="I271" s="33"/>
      <c r="J271" s="254">
        <v>40299</v>
      </c>
    </row>
    <row r="272" spans="1:10" ht="27" customHeight="1">
      <c r="A272" s="122">
        <v>254</v>
      </c>
      <c r="B272" s="403" t="s">
        <v>543</v>
      </c>
      <c r="C272" s="209"/>
      <c r="D272" s="287">
        <v>4</v>
      </c>
      <c r="E272" s="216">
        <v>4</v>
      </c>
      <c r="F272" s="303">
        <v>162.3</v>
      </c>
      <c r="G272" s="216">
        <v>3</v>
      </c>
      <c r="H272" s="215"/>
      <c r="I272" s="33" t="s">
        <v>1520</v>
      </c>
      <c r="J272" s="254">
        <v>40299</v>
      </c>
    </row>
    <row r="273" spans="1:10" ht="24" customHeight="1">
      <c r="A273" s="122">
        <v>255</v>
      </c>
      <c r="B273" s="403" t="s">
        <v>545</v>
      </c>
      <c r="C273" s="209"/>
      <c r="D273" s="287">
        <v>8</v>
      </c>
      <c r="E273" s="216">
        <v>8</v>
      </c>
      <c r="F273" s="303">
        <v>389.7</v>
      </c>
      <c r="G273" s="216">
        <v>18</v>
      </c>
      <c r="H273" s="215"/>
      <c r="I273" s="33" t="s">
        <v>1520</v>
      </c>
      <c r="J273" s="254">
        <v>40299</v>
      </c>
    </row>
    <row r="274" spans="1:10" ht="24" customHeight="1">
      <c r="A274" s="122">
        <v>256</v>
      </c>
      <c r="B274" s="403" t="s">
        <v>547</v>
      </c>
      <c r="C274" s="209"/>
      <c r="D274" s="287">
        <v>8</v>
      </c>
      <c r="E274" s="216">
        <v>8</v>
      </c>
      <c r="F274" s="303">
        <v>387.2</v>
      </c>
      <c r="G274" s="216">
        <v>19</v>
      </c>
      <c r="H274" s="215"/>
      <c r="I274" s="33" t="s">
        <v>1520</v>
      </c>
      <c r="J274" s="254">
        <v>40299</v>
      </c>
    </row>
    <row r="275" spans="1:10" ht="24" customHeight="1">
      <c r="A275" s="122">
        <v>257</v>
      </c>
      <c r="B275" s="403" t="s">
        <v>549</v>
      </c>
      <c r="C275" s="209"/>
      <c r="D275" s="287">
        <v>12</v>
      </c>
      <c r="E275" s="216">
        <v>12</v>
      </c>
      <c r="F275" s="303">
        <v>457.1</v>
      </c>
      <c r="G275" s="216">
        <v>27</v>
      </c>
      <c r="H275" s="215"/>
      <c r="I275" s="33" t="s">
        <v>1520</v>
      </c>
      <c r="J275" s="254">
        <v>40299</v>
      </c>
    </row>
    <row r="276" spans="1:10" ht="24.75" customHeight="1">
      <c r="A276" s="122">
        <v>258</v>
      </c>
      <c r="B276" s="403" t="s">
        <v>551</v>
      </c>
      <c r="C276" s="209"/>
      <c r="D276" s="287">
        <v>12</v>
      </c>
      <c r="E276" s="216">
        <v>12</v>
      </c>
      <c r="F276" s="301">
        <v>533.9</v>
      </c>
      <c r="G276" s="216">
        <v>18</v>
      </c>
      <c r="H276" s="215"/>
      <c r="I276" s="33" t="s">
        <v>1520</v>
      </c>
      <c r="J276" s="254">
        <v>40299</v>
      </c>
    </row>
    <row r="277" spans="1:10" ht="27" customHeight="1">
      <c r="A277" s="122">
        <v>259</v>
      </c>
      <c r="B277" s="403" t="s">
        <v>553</v>
      </c>
      <c r="C277" s="209"/>
      <c r="D277" s="287">
        <v>12</v>
      </c>
      <c r="E277" s="216">
        <v>12</v>
      </c>
      <c r="F277" s="301">
        <v>552.7</v>
      </c>
      <c r="G277" s="216">
        <v>30</v>
      </c>
      <c r="H277" s="215"/>
      <c r="I277" s="33" t="s">
        <v>1520</v>
      </c>
      <c r="J277" s="254">
        <v>40299</v>
      </c>
    </row>
    <row r="278" spans="1:10" ht="24" customHeight="1">
      <c r="A278" s="122">
        <v>260</v>
      </c>
      <c r="B278" s="403" t="s">
        <v>555</v>
      </c>
      <c r="C278" s="209"/>
      <c r="D278" s="287">
        <v>12</v>
      </c>
      <c r="E278" s="216">
        <v>12</v>
      </c>
      <c r="F278" s="301">
        <v>570.3</v>
      </c>
      <c r="G278" s="216">
        <v>20</v>
      </c>
      <c r="H278" s="215"/>
      <c r="I278" s="33" t="s">
        <v>1520</v>
      </c>
      <c r="J278" s="254">
        <v>40299</v>
      </c>
    </row>
    <row r="279" spans="1:10" ht="27" customHeight="1">
      <c r="A279" s="122">
        <v>261</v>
      </c>
      <c r="B279" s="403" t="s">
        <v>557</v>
      </c>
      <c r="C279" s="209"/>
      <c r="D279" s="287">
        <v>18</v>
      </c>
      <c r="E279" s="216">
        <v>18</v>
      </c>
      <c r="F279" s="301">
        <v>845.3</v>
      </c>
      <c r="G279" s="216">
        <v>37</v>
      </c>
      <c r="H279" s="215"/>
      <c r="I279" s="33" t="s">
        <v>1520</v>
      </c>
      <c r="J279" s="254">
        <v>40299</v>
      </c>
    </row>
    <row r="280" spans="1:10" ht="27" customHeight="1">
      <c r="A280" s="122">
        <v>262</v>
      </c>
      <c r="B280" s="403" t="s">
        <v>559</v>
      </c>
      <c r="C280" s="209"/>
      <c r="D280" s="287">
        <v>18</v>
      </c>
      <c r="E280" s="216">
        <v>18</v>
      </c>
      <c r="F280" s="301">
        <v>838.7</v>
      </c>
      <c r="G280" s="216">
        <v>46</v>
      </c>
      <c r="H280" s="215"/>
      <c r="I280" s="33" t="s">
        <v>1520</v>
      </c>
      <c r="J280" s="254">
        <v>40299</v>
      </c>
    </row>
    <row r="281" spans="1:10" ht="12" customHeight="1">
      <c r="A281" s="122">
        <v>263</v>
      </c>
      <c r="B281" s="403" t="s">
        <v>561</v>
      </c>
      <c r="C281" s="209"/>
      <c r="D281" s="287">
        <v>18</v>
      </c>
      <c r="E281" s="216">
        <v>18</v>
      </c>
      <c r="F281" s="301">
        <v>837</v>
      </c>
      <c r="G281" s="216">
        <v>56</v>
      </c>
      <c r="H281" s="215" t="s">
        <v>1522</v>
      </c>
      <c r="I281" s="33"/>
      <c r="J281" s="254">
        <v>40299</v>
      </c>
    </row>
    <row r="282" spans="1:10" ht="25.5" customHeight="1">
      <c r="A282" s="122">
        <v>264</v>
      </c>
      <c r="B282" s="403" t="s">
        <v>563</v>
      </c>
      <c r="C282" s="209"/>
      <c r="D282" s="287">
        <v>18</v>
      </c>
      <c r="E282" s="216">
        <v>18</v>
      </c>
      <c r="F282" s="301">
        <v>841.8</v>
      </c>
      <c r="G282" s="216">
        <v>55</v>
      </c>
      <c r="H282" s="215"/>
      <c r="I282" s="33" t="s">
        <v>1520</v>
      </c>
      <c r="J282" s="254">
        <v>40299</v>
      </c>
    </row>
    <row r="283" spans="1:10" ht="25.5" customHeight="1">
      <c r="A283" s="122">
        <v>265</v>
      </c>
      <c r="B283" s="403" t="s">
        <v>566</v>
      </c>
      <c r="C283" s="209"/>
      <c r="D283" s="287">
        <v>18</v>
      </c>
      <c r="E283" s="216">
        <v>18</v>
      </c>
      <c r="F283" s="301">
        <v>846.6</v>
      </c>
      <c r="G283" s="216">
        <v>37</v>
      </c>
      <c r="H283" s="215"/>
      <c r="I283" s="33" t="s">
        <v>1520</v>
      </c>
      <c r="J283" s="254">
        <v>40299</v>
      </c>
    </row>
    <row r="284" spans="1:10" ht="25.5" customHeight="1">
      <c r="A284" s="122">
        <v>266</v>
      </c>
      <c r="B284" s="403" t="s">
        <v>568</v>
      </c>
      <c r="C284" s="209"/>
      <c r="D284" s="287">
        <v>27</v>
      </c>
      <c r="E284" s="216">
        <v>27</v>
      </c>
      <c r="F284" s="301">
        <v>1289.6</v>
      </c>
      <c r="G284" s="216">
        <v>80</v>
      </c>
      <c r="H284" s="215"/>
      <c r="I284" s="33" t="s">
        <v>1520</v>
      </c>
      <c r="J284" s="254">
        <v>40299</v>
      </c>
    </row>
    <row r="285" spans="1:10" ht="25.5" customHeight="1">
      <c r="A285" s="122">
        <v>267</v>
      </c>
      <c r="B285" s="403" t="s">
        <v>571</v>
      </c>
      <c r="C285" s="209"/>
      <c r="D285" s="287">
        <v>27</v>
      </c>
      <c r="E285" s="216">
        <v>27</v>
      </c>
      <c r="F285" s="301">
        <v>1284.9</v>
      </c>
      <c r="G285" s="216">
        <v>67</v>
      </c>
      <c r="H285" s="215"/>
      <c r="I285" s="33" t="s">
        <v>1520</v>
      </c>
      <c r="J285" s="254">
        <v>40299</v>
      </c>
    </row>
    <row r="286" spans="1:10" ht="27" customHeight="1">
      <c r="A286" s="122">
        <v>268</v>
      </c>
      <c r="B286" s="403" t="s">
        <v>573</v>
      </c>
      <c r="C286" s="209"/>
      <c r="D286" s="287">
        <v>27</v>
      </c>
      <c r="E286" s="216">
        <v>28</v>
      </c>
      <c r="F286" s="300">
        <v>1281.9</v>
      </c>
      <c r="G286" s="216">
        <v>85</v>
      </c>
      <c r="H286" s="215"/>
      <c r="I286" s="33" t="s">
        <v>1520</v>
      </c>
      <c r="J286" s="254">
        <v>40299</v>
      </c>
    </row>
    <row r="287" spans="1:10" ht="12" customHeight="1">
      <c r="A287" s="122">
        <v>269</v>
      </c>
      <c r="B287" s="403" t="s">
        <v>577</v>
      </c>
      <c r="C287" s="209"/>
      <c r="D287" s="287">
        <v>1</v>
      </c>
      <c r="E287" s="216">
        <v>1</v>
      </c>
      <c r="F287" s="300">
        <v>41.5</v>
      </c>
      <c r="G287" s="216">
        <v>4</v>
      </c>
      <c r="H287" s="215" t="s">
        <v>1521</v>
      </c>
      <c r="I287" s="33"/>
      <c r="J287" s="254">
        <v>40299</v>
      </c>
    </row>
    <row r="288" spans="1:10" ht="12" customHeight="1">
      <c r="A288" s="122">
        <v>270</v>
      </c>
      <c r="B288" s="403" t="s">
        <v>581</v>
      </c>
      <c r="C288" s="209"/>
      <c r="D288" s="287">
        <v>1</v>
      </c>
      <c r="E288" s="216">
        <v>1</v>
      </c>
      <c r="F288" s="300">
        <v>43.2</v>
      </c>
      <c r="G288" s="216">
        <v>3</v>
      </c>
      <c r="H288" s="215" t="s">
        <v>1523</v>
      </c>
      <c r="I288" s="33"/>
      <c r="J288" s="254">
        <v>40299</v>
      </c>
    </row>
    <row r="289" spans="1:10" ht="12" customHeight="1">
      <c r="A289" s="122">
        <v>271</v>
      </c>
      <c r="B289" s="403" t="s">
        <v>583</v>
      </c>
      <c r="C289" s="209"/>
      <c r="D289" s="287">
        <v>2</v>
      </c>
      <c r="E289" s="216">
        <v>2</v>
      </c>
      <c r="F289" s="300">
        <v>60</v>
      </c>
      <c r="G289" s="216">
        <v>2</v>
      </c>
      <c r="H289" s="215" t="s">
        <v>1524</v>
      </c>
      <c r="I289" s="33"/>
      <c r="J289" s="254">
        <v>40299</v>
      </c>
    </row>
    <row r="290" spans="1:10" ht="12" customHeight="1">
      <c r="A290" s="122">
        <v>272</v>
      </c>
      <c r="B290" s="403" t="s">
        <v>584</v>
      </c>
      <c r="C290" s="209"/>
      <c r="D290" s="287">
        <v>4</v>
      </c>
      <c r="E290" s="216">
        <v>4</v>
      </c>
      <c r="F290" s="300">
        <v>221.1</v>
      </c>
      <c r="G290" s="216">
        <v>12</v>
      </c>
      <c r="H290" s="215" t="s">
        <v>1525</v>
      </c>
      <c r="I290" s="33"/>
      <c r="J290" s="254">
        <v>40299</v>
      </c>
    </row>
    <row r="291" spans="1:10" ht="12" customHeight="1">
      <c r="A291" s="122">
        <v>273</v>
      </c>
      <c r="B291" s="403" t="s">
        <v>586</v>
      </c>
      <c r="C291" s="209"/>
      <c r="D291" s="287">
        <v>2</v>
      </c>
      <c r="E291" s="216">
        <v>2</v>
      </c>
      <c r="F291" s="300">
        <v>74.6</v>
      </c>
      <c r="G291" s="216"/>
      <c r="H291" s="215" t="s">
        <v>1527</v>
      </c>
      <c r="I291" s="33"/>
      <c r="J291" s="254">
        <v>40299</v>
      </c>
    </row>
    <row r="292" spans="1:10" ht="12" customHeight="1">
      <c r="A292" s="122">
        <v>274</v>
      </c>
      <c r="B292" s="403" t="s">
        <v>588</v>
      </c>
      <c r="C292" s="209"/>
      <c r="D292" s="287">
        <v>1</v>
      </c>
      <c r="E292" s="216">
        <v>1</v>
      </c>
      <c r="F292" s="300">
        <v>42.4</v>
      </c>
      <c r="G292" s="216">
        <v>5</v>
      </c>
      <c r="H292" s="215" t="s">
        <v>1528</v>
      </c>
      <c r="I292" s="33"/>
      <c r="J292" s="254">
        <v>40299</v>
      </c>
    </row>
    <row r="293" spans="1:10" ht="12" customHeight="1">
      <c r="A293" s="122">
        <v>275</v>
      </c>
      <c r="B293" s="403" t="s">
        <v>590</v>
      </c>
      <c r="C293" s="209"/>
      <c r="D293" s="287">
        <v>2</v>
      </c>
      <c r="E293" s="216">
        <v>2</v>
      </c>
      <c r="F293" s="300">
        <v>49</v>
      </c>
      <c r="G293" s="216"/>
      <c r="H293" s="215" t="s">
        <v>1526</v>
      </c>
      <c r="I293" s="33"/>
      <c r="J293" s="254">
        <v>40299</v>
      </c>
    </row>
    <row r="294" spans="1:10" ht="12" customHeight="1">
      <c r="A294" s="122">
        <v>276</v>
      </c>
      <c r="B294" s="403" t="s">
        <v>592</v>
      </c>
      <c r="C294" s="209"/>
      <c r="D294" s="287">
        <v>12</v>
      </c>
      <c r="E294" s="216">
        <v>12</v>
      </c>
      <c r="F294" s="300">
        <v>564.7</v>
      </c>
      <c r="G294" s="216">
        <v>20</v>
      </c>
      <c r="H294" s="215" t="s">
        <v>1529</v>
      </c>
      <c r="I294" s="33"/>
      <c r="J294" s="254">
        <v>40299</v>
      </c>
    </row>
    <row r="295" spans="1:10" ht="12" customHeight="1">
      <c r="A295" s="122">
        <v>277</v>
      </c>
      <c r="B295" s="403" t="s">
        <v>593</v>
      </c>
      <c r="C295" s="209"/>
      <c r="D295" s="287">
        <v>15</v>
      </c>
      <c r="E295" s="216">
        <v>16</v>
      </c>
      <c r="F295" s="300">
        <v>602.5</v>
      </c>
      <c r="G295" s="216">
        <v>28</v>
      </c>
      <c r="H295" s="215" t="s">
        <v>1530</v>
      </c>
      <c r="I295" s="33"/>
      <c r="J295" s="254">
        <v>40299</v>
      </c>
    </row>
    <row r="296" spans="1:10" ht="12" customHeight="1">
      <c r="A296" s="122">
        <v>278</v>
      </c>
      <c r="B296" s="403" t="s">
        <v>595</v>
      </c>
      <c r="C296" s="209"/>
      <c r="D296" s="287">
        <v>6</v>
      </c>
      <c r="E296" s="216">
        <v>6</v>
      </c>
      <c r="F296" s="300">
        <v>153.2</v>
      </c>
      <c r="G296" s="216">
        <v>7</v>
      </c>
      <c r="H296" s="215" t="s">
        <v>1531</v>
      </c>
      <c r="I296" s="33"/>
      <c r="J296" s="254">
        <v>40299</v>
      </c>
    </row>
    <row r="297" spans="1:10" ht="12" customHeight="1">
      <c r="A297" s="122">
        <v>279</v>
      </c>
      <c r="B297" s="403" t="s">
        <v>597</v>
      </c>
      <c r="C297" s="209"/>
      <c r="D297" s="287">
        <v>3</v>
      </c>
      <c r="E297" s="216">
        <v>3</v>
      </c>
      <c r="F297" s="300">
        <v>123.2</v>
      </c>
      <c r="G297" s="216">
        <v>12</v>
      </c>
      <c r="H297" s="215" t="s">
        <v>1532</v>
      </c>
      <c r="I297" s="33"/>
      <c r="J297" s="254">
        <v>40299</v>
      </c>
    </row>
    <row r="298" spans="1:10" ht="12" customHeight="1">
      <c r="A298" s="122">
        <v>280</v>
      </c>
      <c r="B298" s="403" t="s">
        <v>599</v>
      </c>
      <c r="C298" s="209"/>
      <c r="D298" s="287">
        <v>18</v>
      </c>
      <c r="E298" s="216">
        <v>18</v>
      </c>
      <c r="F298" s="300">
        <v>840.7</v>
      </c>
      <c r="G298" s="216">
        <v>61</v>
      </c>
      <c r="H298" s="215" t="s">
        <v>1533</v>
      </c>
      <c r="I298" s="33"/>
      <c r="J298" s="254">
        <v>40299</v>
      </c>
    </row>
    <row r="299" spans="1:10" ht="12" customHeight="1">
      <c r="A299" s="122">
        <v>281</v>
      </c>
      <c r="B299" s="403" t="s">
        <v>601</v>
      </c>
      <c r="C299" s="209"/>
      <c r="D299" s="287">
        <v>18</v>
      </c>
      <c r="E299" s="216">
        <v>18</v>
      </c>
      <c r="F299" s="300">
        <v>840.3</v>
      </c>
      <c r="G299" s="216">
        <v>49</v>
      </c>
      <c r="H299" s="215" t="s">
        <v>1534</v>
      </c>
      <c r="I299" s="33"/>
      <c r="J299" s="254">
        <v>40299</v>
      </c>
    </row>
    <row r="300" spans="1:10" ht="12" customHeight="1">
      <c r="A300" s="122">
        <v>282</v>
      </c>
      <c r="B300" s="403" t="s">
        <v>603</v>
      </c>
      <c r="C300" s="209"/>
      <c r="D300" s="287">
        <v>3</v>
      </c>
      <c r="E300" s="216">
        <v>3</v>
      </c>
      <c r="F300" s="300">
        <v>122.9</v>
      </c>
      <c r="G300" s="216">
        <v>5</v>
      </c>
      <c r="H300" s="215" t="s">
        <v>1535</v>
      </c>
      <c r="I300" s="33"/>
      <c r="J300" s="254">
        <v>40299</v>
      </c>
    </row>
    <row r="301" spans="1:10" ht="12" customHeight="1">
      <c r="A301" s="122">
        <v>283</v>
      </c>
      <c r="B301" s="403" t="s">
        <v>609</v>
      </c>
      <c r="C301" s="367"/>
      <c r="D301" s="287">
        <v>2</v>
      </c>
      <c r="E301" s="216">
        <v>2</v>
      </c>
      <c r="F301" s="295">
        <v>66</v>
      </c>
      <c r="G301" s="216">
        <v>6</v>
      </c>
      <c r="H301" s="215" t="s">
        <v>1538</v>
      </c>
      <c r="I301" s="33"/>
      <c r="J301" s="254">
        <v>40299</v>
      </c>
    </row>
    <row r="302" spans="1:10" ht="12" customHeight="1">
      <c r="A302" s="122">
        <v>284</v>
      </c>
      <c r="B302" s="403" t="s">
        <v>616</v>
      </c>
      <c r="C302" s="367"/>
      <c r="D302" s="287">
        <v>2</v>
      </c>
      <c r="E302" s="216">
        <v>2</v>
      </c>
      <c r="F302" s="295">
        <v>136.3</v>
      </c>
      <c r="G302" s="216">
        <v>4</v>
      </c>
      <c r="H302" s="215" t="s">
        <v>1540</v>
      </c>
      <c r="I302" s="33"/>
      <c r="J302" s="254">
        <v>40299</v>
      </c>
    </row>
    <row r="303" spans="1:10" ht="12" customHeight="1">
      <c r="A303" s="122">
        <v>285</v>
      </c>
      <c r="B303" s="403" t="s">
        <v>617</v>
      </c>
      <c r="C303" s="367"/>
      <c r="D303" s="287">
        <v>2</v>
      </c>
      <c r="E303" s="216">
        <v>2</v>
      </c>
      <c r="F303" s="295">
        <v>138.4</v>
      </c>
      <c r="G303" s="216">
        <v>14</v>
      </c>
      <c r="H303" s="215" t="s">
        <v>1541</v>
      </c>
      <c r="I303" s="33"/>
      <c r="J303" s="254">
        <v>40299</v>
      </c>
    </row>
    <row r="304" spans="1:10" ht="12" customHeight="1" thickBot="1">
      <c r="A304" s="122">
        <v>286</v>
      </c>
      <c r="B304" s="414" t="s">
        <v>621</v>
      </c>
      <c r="C304" s="415"/>
      <c r="D304" s="293">
        <v>4</v>
      </c>
      <c r="E304" s="294">
        <v>7</v>
      </c>
      <c r="F304" s="305">
        <v>267.44</v>
      </c>
      <c r="G304" s="294">
        <v>12</v>
      </c>
      <c r="H304" s="179" t="s">
        <v>1543</v>
      </c>
      <c r="I304" s="159"/>
      <c r="J304" s="182">
        <v>40299</v>
      </c>
    </row>
    <row r="305" spans="1:10" ht="14.25" customHeight="1" thickBot="1">
      <c r="A305" s="165"/>
      <c r="B305" s="416" t="s">
        <v>1269</v>
      </c>
      <c r="C305" s="420"/>
      <c r="D305" s="283">
        <f>SUM(D242:D304)</f>
        <v>564</v>
      </c>
      <c r="E305" s="283">
        <f>SUM(E242:E304)</f>
        <v>592</v>
      </c>
      <c r="F305" s="284">
        <f>SUM(F242:F304)-40.6</f>
        <v>26852.010000000006</v>
      </c>
      <c r="G305" s="283">
        <f>SUM(G242:G304)</f>
        <v>1391</v>
      </c>
      <c r="H305" s="286"/>
      <c r="I305" s="169"/>
      <c r="J305" s="257"/>
    </row>
    <row r="306" spans="1:10" ht="13.5" customHeight="1">
      <c r="A306" s="190"/>
      <c r="B306" s="79" t="s">
        <v>623</v>
      </c>
      <c r="C306" s="79"/>
      <c r="D306" s="79"/>
      <c r="E306" s="79"/>
      <c r="F306" s="79"/>
      <c r="G306" s="79"/>
      <c r="H306" s="79"/>
      <c r="I306" s="79"/>
      <c r="J306" s="405"/>
    </row>
    <row r="307" spans="1:10" ht="12" customHeight="1">
      <c r="A307" s="122">
        <v>287</v>
      </c>
      <c r="B307" s="403" t="s">
        <v>624</v>
      </c>
      <c r="C307" s="367"/>
      <c r="D307" s="287">
        <v>8</v>
      </c>
      <c r="E307" s="216">
        <v>8</v>
      </c>
      <c r="F307" s="288">
        <v>301.5</v>
      </c>
      <c r="G307" s="216">
        <v>14</v>
      </c>
      <c r="H307" s="215" t="s">
        <v>1640</v>
      </c>
      <c r="I307" s="33"/>
      <c r="J307" s="254">
        <v>40299</v>
      </c>
    </row>
    <row r="308" spans="1:10" ht="12" customHeight="1">
      <c r="A308" s="122">
        <v>288</v>
      </c>
      <c r="B308" s="403" t="s">
        <v>626</v>
      </c>
      <c r="C308" s="367"/>
      <c r="D308" s="287">
        <v>4</v>
      </c>
      <c r="E308" s="216">
        <v>4</v>
      </c>
      <c r="F308" s="288">
        <v>127.3</v>
      </c>
      <c r="G308" s="216">
        <v>5</v>
      </c>
      <c r="H308" s="215" t="s">
        <v>1642</v>
      </c>
      <c r="I308" s="33"/>
      <c r="J308" s="254">
        <v>40299</v>
      </c>
    </row>
    <row r="309" spans="1:10" ht="12" customHeight="1">
      <c r="A309" s="122">
        <v>289</v>
      </c>
      <c r="B309" s="403" t="s">
        <v>628</v>
      </c>
      <c r="C309" s="367"/>
      <c r="D309" s="287">
        <v>3</v>
      </c>
      <c r="E309" s="216">
        <v>3</v>
      </c>
      <c r="F309" s="288">
        <v>132.6</v>
      </c>
      <c r="G309" s="216">
        <v>5</v>
      </c>
      <c r="H309" s="215" t="s">
        <v>1643</v>
      </c>
      <c r="I309" s="33"/>
      <c r="J309" s="254">
        <v>40299</v>
      </c>
    </row>
    <row r="310" spans="1:10" ht="12" customHeight="1">
      <c r="A310" s="122">
        <v>290</v>
      </c>
      <c r="B310" s="403" t="s">
        <v>630</v>
      </c>
      <c r="C310" s="367"/>
      <c r="D310" s="287">
        <v>4</v>
      </c>
      <c r="E310" s="216">
        <v>4</v>
      </c>
      <c r="F310" s="288">
        <v>175.8</v>
      </c>
      <c r="G310" s="216">
        <v>12</v>
      </c>
      <c r="H310" s="215" t="s">
        <v>1636</v>
      </c>
      <c r="I310" s="33"/>
      <c r="J310" s="254">
        <v>40299</v>
      </c>
    </row>
    <row r="311" spans="1:10" ht="12" customHeight="1">
      <c r="A311" s="122">
        <v>291</v>
      </c>
      <c r="B311" s="403" t="s">
        <v>632</v>
      </c>
      <c r="C311" s="367"/>
      <c r="D311" s="287">
        <v>1</v>
      </c>
      <c r="E311" s="216">
        <v>1</v>
      </c>
      <c r="F311" s="288">
        <v>45.8</v>
      </c>
      <c r="G311" s="216">
        <v>3</v>
      </c>
      <c r="H311" s="215" t="s">
        <v>1641</v>
      </c>
      <c r="I311" s="33"/>
      <c r="J311" s="254">
        <v>40299</v>
      </c>
    </row>
    <row r="312" spans="1:10" ht="12" customHeight="1">
      <c r="A312" s="122">
        <v>292</v>
      </c>
      <c r="B312" s="403" t="s">
        <v>634</v>
      </c>
      <c r="C312" s="367"/>
      <c r="D312" s="287">
        <v>2</v>
      </c>
      <c r="E312" s="216">
        <v>2</v>
      </c>
      <c r="F312" s="288">
        <v>106.1</v>
      </c>
      <c r="G312" s="216">
        <v>4</v>
      </c>
      <c r="H312" s="215" t="s">
        <v>1637</v>
      </c>
      <c r="I312" s="33"/>
      <c r="J312" s="254">
        <v>40299</v>
      </c>
    </row>
    <row r="313" spans="1:10" ht="12" customHeight="1">
      <c r="A313" s="122">
        <v>293</v>
      </c>
      <c r="B313" s="403" t="s">
        <v>636</v>
      </c>
      <c r="C313" s="367"/>
      <c r="D313" s="287">
        <v>3</v>
      </c>
      <c r="E313" s="216">
        <v>3</v>
      </c>
      <c r="F313" s="288">
        <v>73.2</v>
      </c>
      <c r="G313" s="216">
        <v>4</v>
      </c>
      <c r="H313" s="215" t="s">
        <v>1638</v>
      </c>
      <c r="I313" s="33"/>
      <c r="J313" s="254">
        <v>40299</v>
      </c>
    </row>
    <row r="314" spans="1:10" ht="12" customHeight="1">
      <c r="A314" s="122">
        <v>294</v>
      </c>
      <c r="B314" s="400" t="s">
        <v>638</v>
      </c>
      <c r="C314" s="240"/>
      <c r="D314" s="308">
        <v>3</v>
      </c>
      <c r="E314" s="216">
        <v>3</v>
      </c>
      <c r="F314" s="288">
        <v>80</v>
      </c>
      <c r="G314" s="216">
        <v>2</v>
      </c>
      <c r="H314" s="215" t="s">
        <v>1639</v>
      </c>
      <c r="I314" s="33"/>
      <c r="J314" s="254">
        <v>40299</v>
      </c>
    </row>
    <row r="315" spans="1:10" ht="12" customHeight="1">
      <c r="A315" s="122">
        <v>295</v>
      </c>
      <c r="B315" s="401" t="s">
        <v>639</v>
      </c>
      <c r="C315" s="238"/>
      <c r="D315" s="290">
        <v>12</v>
      </c>
      <c r="E315" s="216">
        <v>12</v>
      </c>
      <c r="F315" s="288">
        <v>571.1</v>
      </c>
      <c r="G315" s="216">
        <v>26</v>
      </c>
      <c r="H315" s="215" t="s">
        <v>1644</v>
      </c>
      <c r="I315" s="33"/>
      <c r="J315" s="254">
        <v>40299</v>
      </c>
    </row>
    <row r="316" spans="1:10" ht="12" customHeight="1">
      <c r="A316" s="122">
        <v>296</v>
      </c>
      <c r="B316" s="401" t="s">
        <v>641</v>
      </c>
      <c r="C316" s="238"/>
      <c r="D316" s="290">
        <v>18</v>
      </c>
      <c r="E316" s="216">
        <v>19</v>
      </c>
      <c r="F316" s="288">
        <v>863.1</v>
      </c>
      <c r="G316" s="216">
        <v>37</v>
      </c>
      <c r="H316" s="215" t="s">
        <v>1655</v>
      </c>
      <c r="I316" s="33"/>
      <c r="J316" s="254">
        <v>40299</v>
      </c>
    </row>
    <row r="317" spans="1:10" ht="12" customHeight="1">
      <c r="A317" s="122">
        <v>297</v>
      </c>
      <c r="B317" s="401" t="s">
        <v>643</v>
      </c>
      <c r="C317" s="238"/>
      <c r="D317" s="290">
        <v>18</v>
      </c>
      <c r="E317" s="216">
        <v>18</v>
      </c>
      <c r="F317" s="288">
        <v>861.7</v>
      </c>
      <c r="G317" s="216">
        <v>41</v>
      </c>
      <c r="H317" s="215" t="s">
        <v>1656</v>
      </c>
      <c r="I317" s="33"/>
      <c r="J317" s="254">
        <v>40299</v>
      </c>
    </row>
    <row r="318" spans="1:10" ht="12" customHeight="1">
      <c r="A318" s="122">
        <v>298</v>
      </c>
      <c r="B318" s="401" t="s">
        <v>645</v>
      </c>
      <c r="C318" s="238"/>
      <c r="D318" s="313">
        <v>7</v>
      </c>
      <c r="E318" s="298">
        <v>59</v>
      </c>
      <c r="F318" s="314">
        <f>1008.9+29.1</f>
        <v>1038</v>
      </c>
      <c r="G318" s="298">
        <v>86</v>
      </c>
      <c r="H318" s="215" t="s">
        <v>1657</v>
      </c>
      <c r="I318" s="33"/>
      <c r="J318" s="254">
        <v>40299</v>
      </c>
    </row>
    <row r="319" spans="1:10" ht="12" customHeight="1">
      <c r="A319" s="122">
        <v>299</v>
      </c>
      <c r="B319" s="401" t="s">
        <v>649</v>
      </c>
      <c r="C319" s="238"/>
      <c r="D319" s="290">
        <v>18</v>
      </c>
      <c r="E319" s="216">
        <v>18</v>
      </c>
      <c r="F319" s="291">
        <v>847.8</v>
      </c>
      <c r="G319" s="216">
        <v>50</v>
      </c>
      <c r="H319" s="215" t="s">
        <v>1658</v>
      </c>
      <c r="I319" s="33"/>
      <c r="J319" s="254">
        <v>40299</v>
      </c>
    </row>
    <row r="320" spans="1:10" ht="12" customHeight="1">
      <c r="A320" s="122">
        <v>300</v>
      </c>
      <c r="B320" s="401" t="s">
        <v>651</v>
      </c>
      <c r="C320" s="238"/>
      <c r="D320" s="290">
        <v>27</v>
      </c>
      <c r="E320" s="216">
        <v>27</v>
      </c>
      <c r="F320" s="309">
        <v>1355.1</v>
      </c>
      <c r="G320" s="216">
        <v>57</v>
      </c>
      <c r="H320" s="215" t="s">
        <v>1659</v>
      </c>
      <c r="I320" s="33"/>
      <c r="J320" s="254">
        <v>40299</v>
      </c>
    </row>
    <row r="321" spans="1:10" ht="12" customHeight="1">
      <c r="A321" s="122">
        <v>301</v>
      </c>
      <c r="B321" s="401" t="s">
        <v>654</v>
      </c>
      <c r="C321" s="238"/>
      <c r="D321" s="290">
        <v>18</v>
      </c>
      <c r="E321" s="216">
        <v>18</v>
      </c>
      <c r="F321" s="291">
        <v>850</v>
      </c>
      <c r="G321" s="216">
        <v>52</v>
      </c>
      <c r="H321" s="215" t="s">
        <v>1660</v>
      </c>
      <c r="I321" s="33"/>
      <c r="J321" s="254">
        <v>40299</v>
      </c>
    </row>
    <row r="322" spans="1:10" ht="12" customHeight="1">
      <c r="A322" s="122">
        <v>302</v>
      </c>
      <c r="B322" s="401" t="s">
        <v>657</v>
      </c>
      <c r="C322" s="238"/>
      <c r="D322" s="290">
        <v>18</v>
      </c>
      <c r="E322" s="216">
        <v>18</v>
      </c>
      <c r="F322" s="291">
        <v>851.2</v>
      </c>
      <c r="G322" s="216">
        <v>33</v>
      </c>
      <c r="H322" s="215" t="s">
        <v>1661</v>
      </c>
      <c r="I322" s="33"/>
      <c r="J322" s="254">
        <v>40299</v>
      </c>
    </row>
    <row r="323" spans="1:10" ht="12" customHeight="1">
      <c r="A323" s="122">
        <v>303</v>
      </c>
      <c r="B323" s="401" t="s">
        <v>659</v>
      </c>
      <c r="C323" s="238"/>
      <c r="D323" s="290">
        <v>8</v>
      </c>
      <c r="E323" s="216">
        <v>8</v>
      </c>
      <c r="F323" s="291">
        <v>393.5</v>
      </c>
      <c r="G323" s="216">
        <v>27</v>
      </c>
      <c r="H323" s="215" t="s">
        <v>1645</v>
      </c>
      <c r="I323" s="33"/>
      <c r="J323" s="254">
        <v>40299</v>
      </c>
    </row>
    <row r="324" spans="1:10" ht="12" customHeight="1">
      <c r="A324" s="122">
        <v>304</v>
      </c>
      <c r="B324" s="401" t="s">
        <v>661</v>
      </c>
      <c r="C324" s="238"/>
      <c r="D324" s="290">
        <v>18</v>
      </c>
      <c r="E324" s="216">
        <v>18</v>
      </c>
      <c r="F324" s="291">
        <v>885</v>
      </c>
      <c r="G324" s="216">
        <v>42</v>
      </c>
      <c r="H324" s="215" t="s">
        <v>1646</v>
      </c>
      <c r="I324" s="33"/>
      <c r="J324" s="254">
        <v>40299</v>
      </c>
    </row>
    <row r="325" spans="1:10" ht="12" customHeight="1">
      <c r="A325" s="122">
        <v>305</v>
      </c>
      <c r="B325" s="401" t="s">
        <v>663</v>
      </c>
      <c r="C325" s="238"/>
      <c r="D325" s="290">
        <v>18</v>
      </c>
      <c r="E325" s="216">
        <v>18</v>
      </c>
      <c r="F325" s="291">
        <v>880.3</v>
      </c>
      <c r="G325" s="216">
        <v>47</v>
      </c>
      <c r="H325" s="215" t="s">
        <v>1662</v>
      </c>
      <c r="I325" s="33"/>
      <c r="J325" s="254">
        <v>40299</v>
      </c>
    </row>
    <row r="326" spans="1:10" ht="12" customHeight="1">
      <c r="A326" s="122">
        <v>306</v>
      </c>
      <c r="B326" s="401" t="s">
        <v>665</v>
      </c>
      <c r="C326" s="238"/>
      <c r="D326" s="290">
        <v>27</v>
      </c>
      <c r="E326" s="216">
        <v>27</v>
      </c>
      <c r="F326" s="291">
        <v>1319.7</v>
      </c>
      <c r="G326" s="216">
        <v>72</v>
      </c>
      <c r="H326" s="215" t="s">
        <v>1663</v>
      </c>
      <c r="I326" s="33"/>
      <c r="J326" s="254">
        <v>40299</v>
      </c>
    </row>
    <row r="327" spans="1:10" ht="12" customHeight="1">
      <c r="A327" s="122">
        <v>307</v>
      </c>
      <c r="B327" s="401" t="s">
        <v>668</v>
      </c>
      <c r="C327" s="238"/>
      <c r="D327" s="290">
        <v>27</v>
      </c>
      <c r="E327" s="216">
        <v>27</v>
      </c>
      <c r="F327" s="291">
        <v>1333.9</v>
      </c>
      <c r="G327" s="216">
        <v>78</v>
      </c>
      <c r="H327" s="215" t="s">
        <v>1664</v>
      </c>
      <c r="I327" s="33"/>
      <c r="J327" s="254">
        <v>40299</v>
      </c>
    </row>
    <row r="328" spans="1:10" ht="12" customHeight="1">
      <c r="A328" s="122">
        <v>308</v>
      </c>
      <c r="B328" s="401" t="s">
        <v>671</v>
      </c>
      <c r="C328" s="238"/>
      <c r="D328" s="290">
        <v>18</v>
      </c>
      <c r="E328" s="216">
        <v>18</v>
      </c>
      <c r="F328" s="291">
        <v>946.8</v>
      </c>
      <c r="G328" s="216">
        <v>39</v>
      </c>
      <c r="H328" s="215" t="s">
        <v>1665</v>
      </c>
      <c r="I328" s="33"/>
      <c r="J328" s="254">
        <v>40299</v>
      </c>
    </row>
    <row r="329" spans="1:10" ht="12" customHeight="1">
      <c r="A329" s="122">
        <v>309</v>
      </c>
      <c r="B329" s="401" t="s">
        <v>673</v>
      </c>
      <c r="C329" s="238"/>
      <c r="D329" s="290">
        <v>27</v>
      </c>
      <c r="E329" s="216">
        <v>27</v>
      </c>
      <c r="F329" s="291">
        <v>1479.2</v>
      </c>
      <c r="G329" s="216">
        <v>87</v>
      </c>
      <c r="H329" s="215" t="s">
        <v>1666</v>
      </c>
      <c r="I329" s="33"/>
      <c r="J329" s="254">
        <v>40299</v>
      </c>
    </row>
    <row r="330" spans="1:10" ht="12" customHeight="1">
      <c r="A330" s="122">
        <v>310</v>
      </c>
      <c r="B330" s="401" t="s">
        <v>675</v>
      </c>
      <c r="C330" s="238"/>
      <c r="D330" s="290">
        <v>24</v>
      </c>
      <c r="E330" s="216">
        <v>24</v>
      </c>
      <c r="F330" s="291">
        <v>1297.4</v>
      </c>
      <c r="G330" s="216">
        <v>81</v>
      </c>
      <c r="H330" s="215" t="s">
        <v>1667</v>
      </c>
      <c r="I330" s="33"/>
      <c r="J330" s="254">
        <v>40299</v>
      </c>
    </row>
    <row r="331" spans="1:10" ht="12" customHeight="1">
      <c r="A331" s="122">
        <v>311</v>
      </c>
      <c r="B331" s="401" t="s">
        <v>677</v>
      </c>
      <c r="C331" s="238"/>
      <c r="D331" s="290">
        <v>24</v>
      </c>
      <c r="E331" s="216">
        <v>24</v>
      </c>
      <c r="F331" s="291">
        <v>1289.9</v>
      </c>
      <c r="G331" s="216">
        <v>65</v>
      </c>
      <c r="H331" s="215" t="s">
        <v>1668</v>
      </c>
      <c r="I331" s="33"/>
      <c r="J331" s="254">
        <v>40299</v>
      </c>
    </row>
    <row r="332" spans="1:10" ht="12" customHeight="1">
      <c r="A332" s="122">
        <v>312</v>
      </c>
      <c r="B332" s="401" t="s">
        <v>679</v>
      </c>
      <c r="C332" s="238"/>
      <c r="D332" s="290">
        <v>27</v>
      </c>
      <c r="E332" s="216">
        <v>27</v>
      </c>
      <c r="F332" s="291">
        <v>1439.2</v>
      </c>
      <c r="G332" s="216">
        <v>95</v>
      </c>
      <c r="H332" s="215" t="s">
        <v>1669</v>
      </c>
      <c r="I332" s="33"/>
      <c r="J332" s="254">
        <v>40299</v>
      </c>
    </row>
    <row r="333" spans="1:10" ht="12" customHeight="1">
      <c r="A333" s="122">
        <v>313</v>
      </c>
      <c r="B333" s="401" t="s">
        <v>682</v>
      </c>
      <c r="C333" s="238"/>
      <c r="D333" s="290">
        <v>16</v>
      </c>
      <c r="E333" s="216">
        <v>16</v>
      </c>
      <c r="F333" s="291">
        <v>795.9</v>
      </c>
      <c r="G333" s="216">
        <v>56</v>
      </c>
      <c r="H333" s="215" t="s">
        <v>1670</v>
      </c>
      <c r="I333" s="33"/>
      <c r="J333" s="254">
        <v>40299</v>
      </c>
    </row>
    <row r="334" spans="1:10" ht="12" customHeight="1">
      <c r="A334" s="122">
        <v>314</v>
      </c>
      <c r="B334" s="401" t="s">
        <v>684</v>
      </c>
      <c r="C334" s="238"/>
      <c r="D334" s="290">
        <v>12</v>
      </c>
      <c r="E334" s="216">
        <v>12</v>
      </c>
      <c r="F334" s="291">
        <v>639.4</v>
      </c>
      <c r="G334" s="216">
        <v>49</v>
      </c>
      <c r="H334" s="215" t="s">
        <v>1671</v>
      </c>
      <c r="I334" s="33"/>
      <c r="J334" s="254">
        <v>40299</v>
      </c>
    </row>
    <row r="335" spans="1:10" ht="12" customHeight="1">
      <c r="A335" s="122">
        <v>315</v>
      </c>
      <c r="B335" s="401" t="s">
        <v>686</v>
      </c>
      <c r="C335" s="238"/>
      <c r="D335" s="290">
        <v>8</v>
      </c>
      <c r="E335" s="216">
        <v>8</v>
      </c>
      <c r="F335" s="291">
        <v>397.5</v>
      </c>
      <c r="G335" s="216">
        <v>22</v>
      </c>
      <c r="H335" s="215" t="s">
        <v>1647</v>
      </c>
      <c r="I335" s="33"/>
      <c r="J335" s="254">
        <v>40299</v>
      </c>
    </row>
    <row r="336" spans="1:10" ht="12" customHeight="1">
      <c r="A336" s="122">
        <v>316</v>
      </c>
      <c r="B336" s="401" t="s">
        <v>688</v>
      </c>
      <c r="C336" s="238"/>
      <c r="D336" s="290">
        <v>12</v>
      </c>
      <c r="E336" s="216">
        <v>12</v>
      </c>
      <c r="F336" s="291">
        <v>576.7</v>
      </c>
      <c r="G336" s="216">
        <v>22</v>
      </c>
      <c r="H336" s="215" t="s">
        <v>1648</v>
      </c>
      <c r="I336" s="33"/>
      <c r="J336" s="254">
        <v>40299</v>
      </c>
    </row>
    <row r="337" spans="1:10" ht="12" customHeight="1">
      <c r="A337" s="122">
        <v>317</v>
      </c>
      <c r="B337" s="401" t="s">
        <v>690</v>
      </c>
      <c r="C337" s="238"/>
      <c r="D337" s="290">
        <v>12</v>
      </c>
      <c r="E337" s="216">
        <v>12</v>
      </c>
      <c r="F337" s="291">
        <v>650</v>
      </c>
      <c r="G337" s="216">
        <v>41</v>
      </c>
      <c r="H337" s="215" t="s">
        <v>1680</v>
      </c>
      <c r="I337" s="33"/>
      <c r="J337" s="254">
        <v>41365</v>
      </c>
    </row>
    <row r="338" spans="1:10" ht="12" customHeight="1">
      <c r="A338" s="122">
        <v>318</v>
      </c>
      <c r="B338" s="402" t="s">
        <v>692</v>
      </c>
      <c r="C338" s="244"/>
      <c r="D338" s="292">
        <v>12</v>
      </c>
      <c r="E338" s="216">
        <v>12</v>
      </c>
      <c r="F338" s="288">
        <v>586.1</v>
      </c>
      <c r="G338" s="216">
        <v>29</v>
      </c>
      <c r="H338" s="215" t="s">
        <v>1649</v>
      </c>
      <c r="I338" s="33"/>
      <c r="J338" s="254">
        <v>40299</v>
      </c>
    </row>
    <row r="339" spans="1:10" ht="12" customHeight="1">
      <c r="A339" s="122">
        <v>319</v>
      </c>
      <c r="B339" s="403" t="s">
        <v>694</v>
      </c>
      <c r="C339" s="367"/>
      <c r="D339" s="287">
        <v>18</v>
      </c>
      <c r="E339" s="216">
        <v>18</v>
      </c>
      <c r="F339" s="288">
        <v>870.7</v>
      </c>
      <c r="G339" s="216">
        <v>40</v>
      </c>
      <c r="H339" s="215" t="s">
        <v>1650</v>
      </c>
      <c r="I339" s="33"/>
      <c r="J339" s="254">
        <v>40299</v>
      </c>
    </row>
    <row r="340" spans="1:10" ht="12" customHeight="1">
      <c r="A340" s="122">
        <v>320</v>
      </c>
      <c r="B340" s="403" t="s">
        <v>697</v>
      </c>
      <c r="C340" s="367"/>
      <c r="D340" s="287">
        <v>18</v>
      </c>
      <c r="E340" s="216">
        <v>18</v>
      </c>
      <c r="F340" s="288">
        <v>880.3</v>
      </c>
      <c r="G340" s="216">
        <v>46</v>
      </c>
      <c r="H340" s="215" t="s">
        <v>1651</v>
      </c>
      <c r="I340" s="33"/>
      <c r="J340" s="254">
        <v>40299</v>
      </c>
    </row>
    <row r="341" spans="1:10" ht="12" customHeight="1">
      <c r="A341" s="122">
        <v>321</v>
      </c>
      <c r="B341" s="403" t="s">
        <v>698</v>
      </c>
      <c r="C341" s="367"/>
      <c r="D341" s="287">
        <v>12</v>
      </c>
      <c r="E341" s="216">
        <v>12</v>
      </c>
      <c r="F341" s="288">
        <v>571.6</v>
      </c>
      <c r="G341" s="216">
        <v>22</v>
      </c>
      <c r="H341" s="215" t="s">
        <v>1652</v>
      </c>
      <c r="I341" s="33"/>
      <c r="J341" s="254">
        <v>40299</v>
      </c>
    </row>
    <row r="342" spans="1:10" ht="12" customHeight="1">
      <c r="A342" s="122">
        <v>322</v>
      </c>
      <c r="B342" s="403" t="s">
        <v>700</v>
      </c>
      <c r="C342" s="367"/>
      <c r="D342" s="287">
        <v>18</v>
      </c>
      <c r="E342" s="216">
        <v>19</v>
      </c>
      <c r="F342" s="288">
        <v>852.8</v>
      </c>
      <c r="G342" s="216">
        <v>44</v>
      </c>
      <c r="H342" s="215" t="s">
        <v>1653</v>
      </c>
      <c r="I342" s="33"/>
      <c r="J342" s="254">
        <v>40299</v>
      </c>
    </row>
    <row r="343" spans="1:10" ht="12" customHeight="1" thickBot="1">
      <c r="A343" s="122">
        <v>323</v>
      </c>
      <c r="B343" s="414" t="s">
        <v>702</v>
      </c>
      <c r="C343" s="415"/>
      <c r="D343" s="293">
        <v>18</v>
      </c>
      <c r="E343" s="294">
        <v>18</v>
      </c>
      <c r="F343" s="289">
        <v>857.9</v>
      </c>
      <c r="G343" s="294">
        <v>46</v>
      </c>
      <c r="H343" s="179" t="s">
        <v>1654</v>
      </c>
      <c r="I343" s="159"/>
      <c r="J343" s="182">
        <v>40299</v>
      </c>
    </row>
    <row r="344" spans="1:10" ht="12.75" customHeight="1" thickBot="1">
      <c r="A344" s="165"/>
      <c r="B344" s="416" t="s">
        <v>1269</v>
      </c>
      <c r="C344" s="420"/>
      <c r="D344" s="264">
        <f>SUM(D307:D343)</f>
        <v>538</v>
      </c>
      <c r="E344" s="265">
        <f>SUM(E307:E343)</f>
        <v>592</v>
      </c>
      <c r="F344" s="266">
        <f>SUM(F307:F343)</f>
        <v>27224.100000000006</v>
      </c>
      <c r="G344" s="266">
        <f>SUM(G307:G343)</f>
        <v>1481</v>
      </c>
      <c r="H344" s="286"/>
      <c r="I344" s="169"/>
      <c r="J344" s="257"/>
    </row>
    <row r="345" spans="1:10" ht="15" customHeight="1">
      <c r="A345" s="190"/>
      <c r="B345" s="79" t="s">
        <v>706</v>
      </c>
      <c r="C345" s="79"/>
      <c r="D345" s="79"/>
      <c r="E345" s="79"/>
      <c r="F345" s="79"/>
      <c r="G345" s="79"/>
      <c r="H345" s="79"/>
      <c r="I345" s="79"/>
      <c r="J345" s="405"/>
    </row>
    <row r="346" spans="1:10" ht="29.25" customHeight="1">
      <c r="A346" s="122">
        <v>324</v>
      </c>
      <c r="B346" s="403" t="s">
        <v>707</v>
      </c>
      <c r="C346" s="367"/>
      <c r="D346" s="287">
        <v>4</v>
      </c>
      <c r="E346" s="216">
        <v>4</v>
      </c>
      <c r="F346" s="295">
        <v>190.5</v>
      </c>
      <c r="G346" s="216">
        <v>6</v>
      </c>
      <c r="H346" s="215"/>
      <c r="I346" s="33" t="s">
        <v>1549</v>
      </c>
      <c r="J346" s="254">
        <v>40299</v>
      </c>
    </row>
    <row r="347" spans="1:10" ht="29.25" customHeight="1">
      <c r="A347" s="122">
        <v>325</v>
      </c>
      <c r="B347" s="403" t="s">
        <v>709</v>
      </c>
      <c r="C347" s="367"/>
      <c r="D347" s="287">
        <v>7</v>
      </c>
      <c r="E347" s="216">
        <v>7</v>
      </c>
      <c r="F347" s="295">
        <v>194.6</v>
      </c>
      <c r="G347" s="216">
        <v>11</v>
      </c>
      <c r="H347" s="215"/>
      <c r="I347" s="33" t="s">
        <v>1549</v>
      </c>
      <c r="J347" s="254">
        <v>40299</v>
      </c>
    </row>
    <row r="348" spans="1:10" ht="27" customHeight="1">
      <c r="A348" s="122">
        <v>326</v>
      </c>
      <c r="B348" s="403" t="s">
        <v>1217</v>
      </c>
      <c r="C348" s="367"/>
      <c r="D348" s="287">
        <v>3</v>
      </c>
      <c r="E348" s="216">
        <v>3</v>
      </c>
      <c r="F348" s="295">
        <v>106.55</v>
      </c>
      <c r="G348" s="216">
        <v>8</v>
      </c>
      <c r="H348" s="215"/>
      <c r="I348" s="33" t="s">
        <v>1549</v>
      </c>
      <c r="J348" s="254">
        <v>40299</v>
      </c>
    </row>
    <row r="349" spans="1:10" ht="25.5" customHeight="1">
      <c r="A349" s="122">
        <v>327</v>
      </c>
      <c r="B349" s="403" t="s">
        <v>712</v>
      </c>
      <c r="C349" s="367"/>
      <c r="D349" s="287">
        <v>12</v>
      </c>
      <c r="E349" s="216">
        <v>12</v>
      </c>
      <c r="F349" s="295">
        <v>487.9</v>
      </c>
      <c r="G349" s="216">
        <v>20</v>
      </c>
      <c r="H349" s="215"/>
      <c r="I349" s="33" t="s">
        <v>1549</v>
      </c>
      <c r="J349" s="254">
        <v>40299</v>
      </c>
    </row>
    <row r="350" spans="1:10" ht="25.5" customHeight="1">
      <c r="A350" s="122">
        <v>328</v>
      </c>
      <c r="B350" s="403" t="s">
        <v>714</v>
      </c>
      <c r="C350" s="367"/>
      <c r="D350" s="287">
        <v>12</v>
      </c>
      <c r="E350" s="216">
        <v>12</v>
      </c>
      <c r="F350" s="295">
        <v>627.1</v>
      </c>
      <c r="G350" s="216">
        <v>23</v>
      </c>
      <c r="H350" s="215"/>
      <c r="I350" s="33" t="s">
        <v>1549</v>
      </c>
      <c r="J350" s="254">
        <v>40299</v>
      </c>
    </row>
    <row r="351" spans="1:10" ht="24" customHeight="1">
      <c r="A351" s="122">
        <v>329</v>
      </c>
      <c r="B351" s="403" t="s">
        <v>716</v>
      </c>
      <c r="C351" s="367"/>
      <c r="D351" s="287">
        <v>2</v>
      </c>
      <c r="E351" s="216">
        <v>2</v>
      </c>
      <c r="F351" s="295">
        <v>135.8</v>
      </c>
      <c r="G351" s="216">
        <v>9</v>
      </c>
      <c r="H351" s="215" t="s">
        <v>1547</v>
      </c>
      <c r="I351" s="33"/>
      <c r="J351" s="254">
        <v>40299</v>
      </c>
    </row>
    <row r="352" spans="1:10" ht="23.25" customHeight="1">
      <c r="A352" s="122">
        <v>330</v>
      </c>
      <c r="B352" s="403" t="s">
        <v>718</v>
      </c>
      <c r="C352" s="367"/>
      <c r="D352" s="287">
        <v>5</v>
      </c>
      <c r="E352" s="216">
        <v>5</v>
      </c>
      <c r="F352" s="295">
        <v>121.3</v>
      </c>
      <c r="G352" s="216">
        <v>2</v>
      </c>
      <c r="H352" s="215" t="s">
        <v>1548</v>
      </c>
      <c r="I352" s="33"/>
      <c r="J352" s="254">
        <v>40299</v>
      </c>
    </row>
    <row r="353" spans="1:10" ht="23.25" customHeight="1">
      <c r="A353" s="122">
        <v>331</v>
      </c>
      <c r="B353" s="403" t="s">
        <v>720</v>
      </c>
      <c r="C353" s="367"/>
      <c r="D353" s="287">
        <v>8</v>
      </c>
      <c r="E353" s="216">
        <v>8</v>
      </c>
      <c r="F353" s="295">
        <v>363.1</v>
      </c>
      <c r="G353" s="216">
        <v>24</v>
      </c>
      <c r="H353" s="215"/>
      <c r="I353" s="33" t="s">
        <v>1549</v>
      </c>
      <c r="J353" s="254">
        <v>40299</v>
      </c>
    </row>
    <row r="354" spans="1:10" ht="22.5" customHeight="1">
      <c r="A354" s="122">
        <v>332</v>
      </c>
      <c r="B354" s="403" t="s">
        <v>722</v>
      </c>
      <c r="C354" s="367"/>
      <c r="D354" s="287">
        <v>8</v>
      </c>
      <c r="E354" s="216">
        <v>8</v>
      </c>
      <c r="F354" s="295">
        <v>372.6</v>
      </c>
      <c r="G354" s="216">
        <v>19</v>
      </c>
      <c r="H354" s="215" t="s">
        <v>1550</v>
      </c>
      <c r="I354" s="33"/>
      <c r="J354" s="254">
        <v>40299</v>
      </c>
    </row>
    <row r="355" spans="1:10" ht="26.25" customHeight="1">
      <c r="A355" s="122">
        <v>333</v>
      </c>
      <c r="B355" s="403" t="s">
        <v>724</v>
      </c>
      <c r="C355" s="367"/>
      <c r="D355" s="287">
        <v>8</v>
      </c>
      <c r="E355" s="216">
        <v>8</v>
      </c>
      <c r="F355" s="295">
        <v>382.9</v>
      </c>
      <c r="G355" s="216">
        <v>24</v>
      </c>
      <c r="H355" s="215"/>
      <c r="I355" s="33" t="s">
        <v>1549</v>
      </c>
      <c r="J355" s="254">
        <v>40299</v>
      </c>
    </row>
    <row r="356" spans="1:10" ht="24" customHeight="1">
      <c r="A356" s="122">
        <v>334</v>
      </c>
      <c r="B356" s="403" t="s">
        <v>726</v>
      </c>
      <c r="C356" s="367"/>
      <c r="D356" s="287">
        <v>8</v>
      </c>
      <c r="E356" s="216">
        <v>8</v>
      </c>
      <c r="F356" s="295">
        <v>370.9</v>
      </c>
      <c r="G356" s="216">
        <v>15</v>
      </c>
      <c r="H356" s="215"/>
      <c r="I356" s="33" t="s">
        <v>1549</v>
      </c>
      <c r="J356" s="254">
        <v>40299</v>
      </c>
    </row>
    <row r="357" spans="1:10" ht="26.25" customHeight="1">
      <c r="A357" s="122">
        <v>335</v>
      </c>
      <c r="B357" s="414" t="s">
        <v>728</v>
      </c>
      <c r="C357" s="415"/>
      <c r="D357" s="293">
        <v>8</v>
      </c>
      <c r="E357" s="216">
        <v>8</v>
      </c>
      <c r="F357" s="295">
        <v>370.1</v>
      </c>
      <c r="G357" s="216">
        <v>13</v>
      </c>
      <c r="H357" s="215"/>
      <c r="I357" s="33" t="s">
        <v>1549</v>
      </c>
      <c r="J357" s="254">
        <v>40299</v>
      </c>
    </row>
    <row r="358" spans="1:10" ht="24.75" customHeight="1">
      <c r="A358" s="122">
        <v>336</v>
      </c>
      <c r="B358" s="440" t="s">
        <v>730</v>
      </c>
      <c r="C358" s="441"/>
      <c r="D358" s="216">
        <v>12</v>
      </c>
      <c r="E358" s="216">
        <v>12</v>
      </c>
      <c r="F358" s="299">
        <v>552.6</v>
      </c>
      <c r="G358" s="216">
        <v>24</v>
      </c>
      <c r="H358" s="215"/>
      <c r="I358" s="33" t="s">
        <v>1549</v>
      </c>
      <c r="J358" s="254">
        <v>40299</v>
      </c>
    </row>
    <row r="359" spans="1:10" ht="23.25" customHeight="1">
      <c r="A359" s="122">
        <v>337</v>
      </c>
      <c r="B359" s="440" t="s">
        <v>732</v>
      </c>
      <c r="C359" s="441"/>
      <c r="D359" s="216">
        <v>18</v>
      </c>
      <c r="E359" s="216">
        <v>18</v>
      </c>
      <c r="F359" s="295">
        <v>827.3</v>
      </c>
      <c r="G359" s="216">
        <v>33</v>
      </c>
      <c r="H359" s="215" t="s">
        <v>1551</v>
      </c>
      <c r="I359" s="33"/>
      <c r="J359" s="254">
        <v>40299</v>
      </c>
    </row>
    <row r="360" spans="1:10" ht="23.25" customHeight="1">
      <c r="A360" s="122">
        <v>338</v>
      </c>
      <c r="B360" s="440" t="s">
        <v>734</v>
      </c>
      <c r="C360" s="441"/>
      <c r="D360" s="216">
        <v>36</v>
      </c>
      <c r="E360" s="216">
        <v>36</v>
      </c>
      <c r="F360" s="295">
        <v>1912.7</v>
      </c>
      <c r="G360" s="216">
        <v>77</v>
      </c>
      <c r="H360" s="215"/>
      <c r="I360" s="33" t="s">
        <v>1549</v>
      </c>
      <c r="J360" s="254">
        <v>40299</v>
      </c>
    </row>
    <row r="361" spans="1:10" ht="24.75" customHeight="1">
      <c r="A361" s="122">
        <v>339</v>
      </c>
      <c r="B361" s="440" t="s">
        <v>736</v>
      </c>
      <c r="C361" s="441"/>
      <c r="D361" s="216">
        <v>36</v>
      </c>
      <c r="E361" s="216">
        <v>36</v>
      </c>
      <c r="F361" s="295">
        <v>1885.8</v>
      </c>
      <c r="G361" s="216">
        <v>71</v>
      </c>
      <c r="H361" s="215"/>
      <c r="I361" s="33" t="s">
        <v>1549</v>
      </c>
      <c r="J361" s="254">
        <v>40299</v>
      </c>
    </row>
    <row r="362" spans="1:10" ht="27" customHeight="1">
      <c r="A362" s="122">
        <v>340</v>
      </c>
      <c r="B362" s="418" t="s">
        <v>738</v>
      </c>
      <c r="C362" s="419"/>
      <c r="D362" s="315">
        <v>27</v>
      </c>
      <c r="E362" s="216">
        <v>27</v>
      </c>
      <c r="F362" s="295">
        <v>1320.1</v>
      </c>
      <c r="G362" s="216">
        <v>66</v>
      </c>
      <c r="H362" s="215"/>
      <c r="I362" s="33" t="s">
        <v>1549</v>
      </c>
      <c r="J362" s="254">
        <v>40299</v>
      </c>
    </row>
    <row r="363" spans="1:10" ht="22.5" customHeight="1">
      <c r="A363" s="122">
        <v>341</v>
      </c>
      <c r="B363" s="403" t="s">
        <v>740</v>
      </c>
      <c r="C363" s="367"/>
      <c r="D363" s="287">
        <v>1</v>
      </c>
      <c r="E363" s="216">
        <v>1</v>
      </c>
      <c r="F363" s="295">
        <v>75.8</v>
      </c>
      <c r="G363" s="216">
        <v>1</v>
      </c>
      <c r="H363" s="215" t="s">
        <v>1552</v>
      </c>
      <c r="I363" s="33"/>
      <c r="J363" s="254">
        <v>40299</v>
      </c>
    </row>
    <row r="364" spans="1:10" ht="22.5" customHeight="1">
      <c r="A364" s="122">
        <v>342</v>
      </c>
      <c r="B364" s="403" t="s">
        <v>742</v>
      </c>
      <c r="C364" s="367"/>
      <c r="D364" s="287">
        <v>27</v>
      </c>
      <c r="E364" s="216">
        <v>28</v>
      </c>
      <c r="F364" s="295">
        <v>1599.3</v>
      </c>
      <c r="G364" s="216">
        <v>80</v>
      </c>
      <c r="H364" s="215" t="s">
        <v>1553</v>
      </c>
      <c r="I364" s="33"/>
      <c r="J364" s="254">
        <v>40299</v>
      </c>
    </row>
    <row r="365" spans="1:10" ht="23.25" customHeight="1">
      <c r="A365" s="122">
        <v>343</v>
      </c>
      <c r="B365" s="403" t="s">
        <v>744</v>
      </c>
      <c r="C365" s="367"/>
      <c r="D365" s="287">
        <v>27</v>
      </c>
      <c r="E365" s="216">
        <v>29</v>
      </c>
      <c r="F365" s="295">
        <v>1587.81</v>
      </c>
      <c r="G365" s="216">
        <v>67</v>
      </c>
      <c r="H365" s="215" t="s">
        <v>1554</v>
      </c>
      <c r="I365" s="33"/>
      <c r="J365" s="254">
        <v>40299</v>
      </c>
    </row>
    <row r="366" spans="1:10" ht="23.25" customHeight="1">
      <c r="A366" s="122">
        <v>344</v>
      </c>
      <c r="B366" s="403" t="s">
        <v>748</v>
      </c>
      <c r="C366" s="367"/>
      <c r="D366" s="287">
        <v>70</v>
      </c>
      <c r="E366" s="216">
        <v>70</v>
      </c>
      <c r="F366" s="295">
        <v>3401.3</v>
      </c>
      <c r="G366" s="216">
        <v>143</v>
      </c>
      <c r="H366" s="215" t="s">
        <v>1555</v>
      </c>
      <c r="I366" s="33"/>
      <c r="J366" s="254">
        <v>40299</v>
      </c>
    </row>
    <row r="367" spans="1:10" ht="12" customHeight="1" thickBot="1">
      <c r="A367" s="122">
        <v>345</v>
      </c>
      <c r="B367" s="414" t="s">
        <v>752</v>
      </c>
      <c r="C367" s="415"/>
      <c r="D367" s="293">
        <v>8</v>
      </c>
      <c r="E367" s="294">
        <v>8</v>
      </c>
      <c r="F367" s="305">
        <v>384.5</v>
      </c>
      <c r="G367" s="294">
        <v>12</v>
      </c>
      <c r="H367" s="179" t="s">
        <v>1556</v>
      </c>
      <c r="I367" s="159"/>
      <c r="J367" s="182">
        <v>40299</v>
      </c>
    </row>
    <row r="368" spans="1:10" ht="13.5" customHeight="1" thickBot="1">
      <c r="A368" s="165"/>
      <c r="B368" s="416" t="s">
        <v>1269</v>
      </c>
      <c r="C368" s="420"/>
      <c r="D368" s="283">
        <f>SUM(D346:D367)</f>
        <v>347</v>
      </c>
      <c r="E368" s="283">
        <f>SUM(E346:E367)</f>
        <v>350</v>
      </c>
      <c r="F368" s="285">
        <f>SUM(F346:F367)</f>
        <v>17270.559999999998</v>
      </c>
      <c r="G368" s="285">
        <f>SUM(G346:G367)</f>
        <v>748</v>
      </c>
      <c r="H368" s="286"/>
      <c r="I368" s="169"/>
      <c r="J368" s="257"/>
    </row>
    <row r="369" spans="1:10" ht="13.5" customHeight="1">
      <c r="A369" s="190"/>
      <c r="B369" s="79" t="s">
        <v>757</v>
      </c>
      <c r="C369" s="79"/>
      <c r="D369" s="79"/>
      <c r="E369" s="79"/>
      <c r="F369" s="79"/>
      <c r="G369" s="79"/>
      <c r="H369" s="79"/>
      <c r="I369" s="79"/>
      <c r="J369" s="405"/>
    </row>
    <row r="370" spans="1:10" ht="12" customHeight="1">
      <c r="A370" s="122">
        <v>346</v>
      </c>
      <c r="B370" s="403" t="s">
        <v>758</v>
      </c>
      <c r="C370" s="367"/>
      <c r="D370" s="287">
        <v>1</v>
      </c>
      <c r="E370" s="216">
        <v>1</v>
      </c>
      <c r="F370" s="289">
        <v>46</v>
      </c>
      <c r="G370" s="216">
        <v>4</v>
      </c>
      <c r="H370" s="215" t="s">
        <v>1557</v>
      </c>
      <c r="I370" s="33"/>
      <c r="J370" s="254">
        <v>40299</v>
      </c>
    </row>
    <row r="371" spans="1:10" ht="12" customHeight="1">
      <c r="A371" s="122">
        <v>347</v>
      </c>
      <c r="B371" s="403" t="s">
        <v>759</v>
      </c>
      <c r="C371" s="367"/>
      <c r="D371" s="287">
        <v>2</v>
      </c>
      <c r="E371" s="216">
        <v>2</v>
      </c>
      <c r="F371" s="288">
        <v>119.2</v>
      </c>
      <c r="G371" s="216">
        <v>7</v>
      </c>
      <c r="H371" s="215" t="s">
        <v>1558</v>
      </c>
      <c r="I371" s="33"/>
      <c r="J371" s="254">
        <v>40299</v>
      </c>
    </row>
    <row r="372" spans="1:10" ht="12" customHeight="1">
      <c r="A372" s="122">
        <v>348</v>
      </c>
      <c r="B372" s="403" t="s">
        <v>761</v>
      </c>
      <c r="C372" s="367"/>
      <c r="D372" s="287">
        <v>2</v>
      </c>
      <c r="E372" s="216">
        <v>2</v>
      </c>
      <c r="F372" s="288">
        <v>135.3</v>
      </c>
      <c r="G372" s="216">
        <v>6</v>
      </c>
      <c r="H372" s="215" t="s">
        <v>1562</v>
      </c>
      <c r="I372" s="33"/>
      <c r="J372" s="254">
        <v>40299</v>
      </c>
    </row>
    <row r="373" spans="1:10" ht="12" customHeight="1">
      <c r="A373" s="122">
        <v>349</v>
      </c>
      <c r="B373" s="403" t="s">
        <v>764</v>
      </c>
      <c r="C373" s="367"/>
      <c r="D373" s="287">
        <v>1</v>
      </c>
      <c r="E373" s="216">
        <v>1</v>
      </c>
      <c r="F373" s="288">
        <v>136.1</v>
      </c>
      <c r="G373" s="216">
        <v>7</v>
      </c>
      <c r="H373" s="215" t="s">
        <v>1564</v>
      </c>
      <c r="I373" s="33"/>
      <c r="J373" s="254">
        <v>40299</v>
      </c>
    </row>
    <row r="374" spans="1:10" ht="12" customHeight="1">
      <c r="A374" s="122">
        <v>350</v>
      </c>
      <c r="B374" s="403" t="s">
        <v>766</v>
      </c>
      <c r="C374" s="367"/>
      <c r="D374" s="287">
        <v>2</v>
      </c>
      <c r="E374" s="216">
        <v>2</v>
      </c>
      <c r="F374" s="288">
        <v>134.7</v>
      </c>
      <c r="G374" s="216">
        <v>6</v>
      </c>
      <c r="H374" s="215" t="s">
        <v>1559</v>
      </c>
      <c r="I374" s="33"/>
      <c r="J374" s="254">
        <v>40299</v>
      </c>
    </row>
    <row r="375" spans="1:10" ht="12" customHeight="1">
      <c r="A375" s="122">
        <v>351</v>
      </c>
      <c r="B375" s="403" t="s">
        <v>768</v>
      </c>
      <c r="C375" s="367"/>
      <c r="D375" s="308">
        <v>2</v>
      </c>
      <c r="E375" s="216">
        <v>2</v>
      </c>
      <c r="F375" s="288">
        <v>136.1</v>
      </c>
      <c r="G375" s="216">
        <v>7</v>
      </c>
      <c r="H375" s="215" t="s">
        <v>1560</v>
      </c>
      <c r="I375" s="33"/>
      <c r="J375" s="254">
        <v>40299</v>
      </c>
    </row>
    <row r="376" spans="1:10" ht="12" customHeight="1">
      <c r="A376" s="122">
        <v>352</v>
      </c>
      <c r="B376" s="400" t="s">
        <v>769</v>
      </c>
      <c r="C376" s="240"/>
      <c r="D376" s="290">
        <v>2</v>
      </c>
      <c r="E376" s="216">
        <v>2</v>
      </c>
      <c r="F376" s="291">
        <v>135.9</v>
      </c>
      <c r="G376" s="216">
        <v>10</v>
      </c>
      <c r="H376" s="215" t="s">
        <v>1561</v>
      </c>
      <c r="I376" s="33"/>
      <c r="J376" s="254">
        <v>40299</v>
      </c>
    </row>
    <row r="377" spans="1:10" ht="12" customHeight="1">
      <c r="A377" s="122">
        <v>353</v>
      </c>
      <c r="B377" s="401" t="s">
        <v>771</v>
      </c>
      <c r="C377" s="238"/>
      <c r="D377" s="290">
        <v>4</v>
      </c>
      <c r="E377" s="216">
        <v>4</v>
      </c>
      <c r="F377" s="291">
        <v>157.87</v>
      </c>
      <c r="G377" s="216">
        <v>14</v>
      </c>
      <c r="H377" s="215" t="s">
        <v>1565</v>
      </c>
      <c r="I377" s="33"/>
      <c r="J377" s="254">
        <v>40299</v>
      </c>
    </row>
    <row r="378" spans="1:10" ht="22.5" customHeight="1">
      <c r="A378" s="122">
        <v>354</v>
      </c>
      <c r="B378" s="401" t="s">
        <v>773</v>
      </c>
      <c r="C378" s="238"/>
      <c r="D378" s="290">
        <v>2</v>
      </c>
      <c r="E378" s="216">
        <v>2</v>
      </c>
      <c r="F378" s="291">
        <v>83.9</v>
      </c>
      <c r="G378" s="216">
        <v>4</v>
      </c>
      <c r="H378" s="215" t="s">
        <v>1569</v>
      </c>
      <c r="I378" s="33"/>
      <c r="J378" s="254">
        <v>40299</v>
      </c>
    </row>
    <row r="379" spans="1:10" ht="22.5" customHeight="1">
      <c r="A379" s="122">
        <v>355</v>
      </c>
      <c r="B379" s="401" t="s">
        <v>777</v>
      </c>
      <c r="C379" s="238"/>
      <c r="D379" s="290">
        <v>4</v>
      </c>
      <c r="E379" s="216">
        <v>4</v>
      </c>
      <c r="F379" s="291">
        <v>121.2</v>
      </c>
      <c r="G379" s="216">
        <v>15</v>
      </c>
      <c r="H379" s="215" t="s">
        <v>1567</v>
      </c>
      <c r="I379" s="33"/>
      <c r="J379" s="254">
        <v>40299</v>
      </c>
    </row>
    <row r="380" spans="1:10" ht="22.5" customHeight="1">
      <c r="A380" s="122">
        <v>356</v>
      </c>
      <c r="B380" s="401" t="s">
        <v>779</v>
      </c>
      <c r="C380" s="238"/>
      <c r="D380" s="290">
        <v>4</v>
      </c>
      <c r="E380" s="216">
        <v>4</v>
      </c>
      <c r="F380" s="291">
        <v>124.7</v>
      </c>
      <c r="G380" s="216">
        <v>5</v>
      </c>
      <c r="H380" s="215" t="s">
        <v>1568</v>
      </c>
      <c r="I380" s="33"/>
      <c r="J380" s="254">
        <v>40299</v>
      </c>
    </row>
    <row r="381" spans="1:10" ht="12" customHeight="1">
      <c r="A381" s="122">
        <v>357</v>
      </c>
      <c r="B381" s="401" t="s">
        <v>781</v>
      </c>
      <c r="C381" s="238"/>
      <c r="D381" s="290">
        <v>1</v>
      </c>
      <c r="E381" s="216">
        <v>1</v>
      </c>
      <c r="F381" s="288">
        <v>48.3</v>
      </c>
      <c r="G381" s="216">
        <v>3</v>
      </c>
      <c r="H381" s="215" t="s">
        <v>1570</v>
      </c>
      <c r="I381" s="33"/>
      <c r="J381" s="254">
        <v>40299</v>
      </c>
    </row>
    <row r="382" spans="1:10" ht="22.5" customHeight="1">
      <c r="A382" s="122">
        <v>358</v>
      </c>
      <c r="B382" s="401" t="s">
        <v>783</v>
      </c>
      <c r="C382" s="238"/>
      <c r="D382" s="290">
        <v>3</v>
      </c>
      <c r="E382" s="216">
        <v>3</v>
      </c>
      <c r="F382" s="288">
        <v>99.4</v>
      </c>
      <c r="G382" s="216">
        <v>6</v>
      </c>
      <c r="H382" s="215" t="s">
        <v>1572</v>
      </c>
      <c r="I382" s="33"/>
      <c r="J382" s="254">
        <v>40299</v>
      </c>
    </row>
    <row r="383" spans="1:10" ht="22.5" customHeight="1">
      <c r="A383" s="122">
        <v>359</v>
      </c>
      <c r="B383" s="401" t="s">
        <v>785</v>
      </c>
      <c r="C383" s="238"/>
      <c r="D383" s="290">
        <v>2</v>
      </c>
      <c r="E383" s="216">
        <v>2</v>
      </c>
      <c r="F383" s="288">
        <v>73</v>
      </c>
      <c r="G383" s="216">
        <v>4</v>
      </c>
      <c r="H383" s="215" t="s">
        <v>1573</v>
      </c>
      <c r="I383" s="33"/>
      <c r="J383" s="254">
        <v>40299</v>
      </c>
    </row>
    <row r="384" spans="1:10" ht="22.5" customHeight="1">
      <c r="A384" s="122">
        <v>360</v>
      </c>
      <c r="B384" s="401" t="s">
        <v>786</v>
      </c>
      <c r="C384" s="238"/>
      <c r="D384" s="290">
        <v>2</v>
      </c>
      <c r="E384" s="216">
        <v>2</v>
      </c>
      <c r="F384" s="288">
        <v>75.5</v>
      </c>
      <c r="G384" s="216">
        <v>7</v>
      </c>
      <c r="H384" s="215" t="s">
        <v>1574</v>
      </c>
      <c r="I384" s="33"/>
      <c r="J384" s="254">
        <v>40299</v>
      </c>
    </row>
    <row r="385" spans="1:10" ht="12" customHeight="1">
      <c r="A385" s="122">
        <v>361</v>
      </c>
      <c r="B385" s="401" t="s">
        <v>788</v>
      </c>
      <c r="C385" s="238"/>
      <c r="D385" s="290">
        <v>1</v>
      </c>
      <c r="E385" s="216">
        <v>1</v>
      </c>
      <c r="F385" s="288">
        <v>50.8</v>
      </c>
      <c r="G385" s="216">
        <v>3</v>
      </c>
      <c r="H385" s="215" t="s">
        <v>1571</v>
      </c>
      <c r="I385" s="33"/>
      <c r="J385" s="254">
        <v>40299</v>
      </c>
    </row>
    <row r="386" spans="1:10" ht="14.25" customHeight="1">
      <c r="A386" s="122">
        <v>362</v>
      </c>
      <c r="B386" s="402" t="s">
        <v>790</v>
      </c>
      <c r="C386" s="244"/>
      <c r="D386" s="292">
        <v>1</v>
      </c>
      <c r="E386" s="216">
        <v>1</v>
      </c>
      <c r="F386" s="288">
        <v>29.2</v>
      </c>
      <c r="G386" s="216"/>
      <c r="H386" s="215" t="s">
        <v>1575</v>
      </c>
      <c r="I386" s="33"/>
      <c r="J386" s="254">
        <v>40299</v>
      </c>
    </row>
    <row r="387" spans="1:10" ht="15" customHeight="1">
      <c r="A387" s="122">
        <v>363</v>
      </c>
      <c r="B387" s="403" t="s">
        <v>792</v>
      </c>
      <c r="C387" s="367"/>
      <c r="D387" s="287">
        <v>4</v>
      </c>
      <c r="E387" s="216">
        <v>4</v>
      </c>
      <c r="F387" s="288">
        <v>126.8</v>
      </c>
      <c r="G387" s="216">
        <v>7</v>
      </c>
      <c r="H387" s="215" t="s">
        <v>1576</v>
      </c>
      <c r="I387" s="33"/>
      <c r="J387" s="254">
        <v>40299</v>
      </c>
    </row>
    <row r="388" spans="1:10" ht="12.75" customHeight="1">
      <c r="A388" s="122">
        <v>364</v>
      </c>
      <c r="B388" s="403" t="s">
        <v>794</v>
      </c>
      <c r="C388" s="367"/>
      <c r="D388" s="287">
        <v>4</v>
      </c>
      <c r="E388" s="216">
        <v>4</v>
      </c>
      <c r="F388" s="288">
        <v>123.3</v>
      </c>
      <c r="G388" s="216">
        <v>17</v>
      </c>
      <c r="H388" s="215" t="s">
        <v>1577</v>
      </c>
      <c r="I388" s="33"/>
      <c r="J388" s="254">
        <v>40299</v>
      </c>
    </row>
    <row r="389" spans="1:10" ht="12" customHeight="1">
      <c r="A389" s="122">
        <v>365</v>
      </c>
      <c r="B389" s="403" t="s">
        <v>796</v>
      </c>
      <c r="C389" s="367"/>
      <c r="D389" s="287">
        <v>18</v>
      </c>
      <c r="E389" s="216">
        <v>18</v>
      </c>
      <c r="F389" s="288">
        <v>854.4</v>
      </c>
      <c r="G389" s="216">
        <v>45</v>
      </c>
      <c r="H389" s="215" t="s">
        <v>1578</v>
      </c>
      <c r="I389" s="33"/>
      <c r="J389" s="254">
        <v>40299</v>
      </c>
    </row>
    <row r="390" spans="1:10" ht="12" customHeight="1">
      <c r="A390" s="122">
        <v>366</v>
      </c>
      <c r="B390" s="403" t="s">
        <v>798</v>
      </c>
      <c r="C390" s="367"/>
      <c r="D390" s="287">
        <v>18</v>
      </c>
      <c r="E390" s="216">
        <v>19</v>
      </c>
      <c r="F390" s="288">
        <v>858.9</v>
      </c>
      <c r="G390" s="216">
        <v>40</v>
      </c>
      <c r="H390" s="215" t="s">
        <v>1579</v>
      </c>
      <c r="I390" s="33"/>
      <c r="J390" s="254">
        <v>40299</v>
      </c>
    </row>
    <row r="391" spans="1:10" ht="12" customHeight="1">
      <c r="A391" s="122">
        <v>367</v>
      </c>
      <c r="B391" s="403" t="s">
        <v>800</v>
      </c>
      <c r="C391" s="367"/>
      <c r="D391" s="287">
        <v>18</v>
      </c>
      <c r="E391" s="216">
        <v>18</v>
      </c>
      <c r="F391" s="288">
        <v>851.9</v>
      </c>
      <c r="G391" s="216">
        <v>47</v>
      </c>
      <c r="H391" s="215" t="s">
        <v>1580</v>
      </c>
      <c r="I391" s="33"/>
      <c r="J391" s="254">
        <v>40299</v>
      </c>
    </row>
    <row r="392" spans="1:10" ht="12" customHeight="1">
      <c r="A392" s="122">
        <v>368</v>
      </c>
      <c r="B392" s="403" t="s">
        <v>802</v>
      </c>
      <c r="C392" s="367"/>
      <c r="D392" s="287">
        <v>18</v>
      </c>
      <c r="E392" s="216">
        <v>18</v>
      </c>
      <c r="F392" s="288">
        <v>856.1</v>
      </c>
      <c r="G392" s="216">
        <v>55</v>
      </c>
      <c r="H392" s="215" t="s">
        <v>1581</v>
      </c>
      <c r="I392" s="33"/>
      <c r="J392" s="254">
        <v>40299</v>
      </c>
    </row>
    <row r="393" spans="1:10" ht="14.25" customHeight="1">
      <c r="A393" s="122">
        <v>369</v>
      </c>
      <c r="B393" s="403" t="s">
        <v>804</v>
      </c>
      <c r="C393" s="367"/>
      <c r="D393" s="287">
        <v>2</v>
      </c>
      <c r="E393" s="216">
        <v>2</v>
      </c>
      <c r="F393" s="289">
        <v>135.8</v>
      </c>
      <c r="G393" s="216">
        <v>10</v>
      </c>
      <c r="H393" s="215" t="s">
        <v>1582</v>
      </c>
      <c r="I393" s="33"/>
      <c r="J393" s="254">
        <v>40299</v>
      </c>
    </row>
    <row r="394" spans="1:10" ht="14.25" customHeight="1" thickBot="1">
      <c r="A394" s="122">
        <v>370</v>
      </c>
      <c r="B394" s="414" t="s">
        <v>805</v>
      </c>
      <c r="C394" s="415"/>
      <c r="D394" s="293">
        <v>2</v>
      </c>
      <c r="E394" s="294">
        <v>2</v>
      </c>
      <c r="F394" s="289">
        <v>135.7</v>
      </c>
      <c r="G394" s="294">
        <v>7</v>
      </c>
      <c r="H394" s="179" t="s">
        <v>1583</v>
      </c>
      <c r="I394" s="159"/>
      <c r="J394" s="182">
        <v>40299</v>
      </c>
    </row>
    <row r="395" spans="1:10" ht="14.25" customHeight="1" thickBot="1">
      <c r="A395" s="165"/>
      <c r="B395" s="416" t="s">
        <v>1269</v>
      </c>
      <c r="C395" s="420"/>
      <c r="D395" s="265">
        <f>SUM(D370:D394)</f>
        <v>120</v>
      </c>
      <c r="E395" s="265">
        <f>SUM(E370:E394)</f>
        <v>121</v>
      </c>
      <c r="F395" s="265">
        <f>SUM(F370:F394)</f>
        <v>5650.070000000001</v>
      </c>
      <c r="G395" s="265">
        <f>SUM(G370:G394)</f>
        <v>336</v>
      </c>
      <c r="H395" s="286"/>
      <c r="I395" s="169"/>
      <c r="J395" s="257"/>
    </row>
    <row r="396" spans="1:10" ht="13.5" customHeight="1">
      <c r="A396" s="190"/>
      <c r="B396" s="79" t="s">
        <v>808</v>
      </c>
      <c r="C396" s="79"/>
      <c r="D396" s="79"/>
      <c r="E396" s="79"/>
      <c r="F396" s="79"/>
      <c r="G396" s="79"/>
      <c r="H396" s="79"/>
      <c r="I396" s="79"/>
      <c r="J396" s="405"/>
    </row>
    <row r="397" spans="1:10" ht="23.25" customHeight="1">
      <c r="A397" s="122">
        <v>371</v>
      </c>
      <c r="B397" s="403" t="s">
        <v>1759</v>
      </c>
      <c r="C397" s="367"/>
      <c r="D397" s="287">
        <v>1</v>
      </c>
      <c r="E397" s="216">
        <v>1</v>
      </c>
      <c r="F397" s="295">
        <v>18</v>
      </c>
      <c r="G397" s="216">
        <v>2</v>
      </c>
      <c r="H397" s="215" t="s">
        <v>1584</v>
      </c>
      <c r="I397" s="33"/>
      <c r="J397" s="254">
        <v>40299</v>
      </c>
    </row>
    <row r="398" spans="1:10" ht="24.75" customHeight="1">
      <c r="A398" s="122">
        <v>372</v>
      </c>
      <c r="B398" s="403" t="s">
        <v>1758</v>
      </c>
      <c r="C398" s="367"/>
      <c r="D398" s="287">
        <v>8</v>
      </c>
      <c r="E398" s="216">
        <v>8</v>
      </c>
      <c r="F398" s="295">
        <v>376.4</v>
      </c>
      <c r="G398" s="216">
        <v>20</v>
      </c>
      <c r="H398" s="215" t="s">
        <v>1586</v>
      </c>
      <c r="I398" s="33"/>
      <c r="J398" s="254">
        <v>40299</v>
      </c>
    </row>
    <row r="399" spans="1:10" ht="24.75" customHeight="1">
      <c r="A399" s="122">
        <v>373</v>
      </c>
      <c r="B399" s="403" t="s">
        <v>814</v>
      </c>
      <c r="C399" s="367"/>
      <c r="D399" s="287">
        <v>2</v>
      </c>
      <c r="E399" s="216">
        <v>2</v>
      </c>
      <c r="F399" s="295">
        <v>130</v>
      </c>
      <c r="G399" s="216">
        <v>9</v>
      </c>
      <c r="H399" s="215" t="s">
        <v>1587</v>
      </c>
      <c r="I399" s="33"/>
      <c r="J399" s="254">
        <v>40299</v>
      </c>
    </row>
    <row r="400" spans="1:10" ht="24.75" customHeight="1">
      <c r="A400" s="122">
        <v>374</v>
      </c>
      <c r="B400" s="403" t="s">
        <v>816</v>
      </c>
      <c r="C400" s="367"/>
      <c r="D400" s="287">
        <v>8</v>
      </c>
      <c r="E400" s="216">
        <v>8</v>
      </c>
      <c r="F400" s="295">
        <v>368.2</v>
      </c>
      <c r="G400" s="216">
        <v>21</v>
      </c>
      <c r="H400" s="215" t="s">
        <v>1588</v>
      </c>
      <c r="I400" s="33"/>
      <c r="J400" s="254">
        <v>40299</v>
      </c>
    </row>
    <row r="401" spans="1:10" ht="24.75" customHeight="1">
      <c r="A401" s="122">
        <v>375</v>
      </c>
      <c r="B401" s="403" t="s">
        <v>818</v>
      </c>
      <c r="C401" s="367"/>
      <c r="D401" s="287">
        <v>2</v>
      </c>
      <c r="E401" s="216">
        <v>2</v>
      </c>
      <c r="F401" s="295">
        <v>175</v>
      </c>
      <c r="G401" s="216">
        <v>6</v>
      </c>
      <c r="H401" s="215" t="s">
        <v>1589</v>
      </c>
      <c r="I401" s="33"/>
      <c r="J401" s="254">
        <v>40299</v>
      </c>
    </row>
    <row r="402" spans="1:10" ht="22.5" customHeight="1">
      <c r="A402" s="122">
        <v>376</v>
      </c>
      <c r="B402" s="403" t="s">
        <v>820</v>
      </c>
      <c r="C402" s="367"/>
      <c r="D402" s="287">
        <v>2</v>
      </c>
      <c r="E402" s="216">
        <v>2</v>
      </c>
      <c r="F402" s="295">
        <v>130.3</v>
      </c>
      <c r="G402" s="216">
        <v>9</v>
      </c>
      <c r="H402" s="215" t="s">
        <v>1590</v>
      </c>
      <c r="I402" s="33"/>
      <c r="J402" s="254">
        <v>40299</v>
      </c>
    </row>
    <row r="403" spans="1:10" ht="24" customHeight="1">
      <c r="A403" s="122">
        <v>377</v>
      </c>
      <c r="B403" s="403" t="s">
        <v>822</v>
      </c>
      <c r="C403" s="209"/>
      <c r="D403" s="287">
        <v>6</v>
      </c>
      <c r="E403" s="216">
        <v>6</v>
      </c>
      <c r="F403" s="299">
        <v>489.6</v>
      </c>
      <c r="G403" s="216">
        <v>10</v>
      </c>
      <c r="H403" s="215" t="s">
        <v>1591</v>
      </c>
      <c r="I403" s="33"/>
      <c r="J403" s="254">
        <v>40299</v>
      </c>
    </row>
    <row r="404" spans="1:10" ht="24" customHeight="1">
      <c r="A404" s="122">
        <v>378</v>
      </c>
      <c r="B404" s="403" t="s">
        <v>824</v>
      </c>
      <c r="C404" s="209"/>
      <c r="D404" s="287">
        <v>8</v>
      </c>
      <c r="E404" s="216">
        <v>8</v>
      </c>
      <c r="F404" s="301">
        <v>376.4</v>
      </c>
      <c r="G404" s="216">
        <v>25</v>
      </c>
      <c r="H404" s="215" t="s">
        <v>1592</v>
      </c>
      <c r="I404" s="33"/>
      <c r="J404" s="254">
        <v>40299</v>
      </c>
    </row>
    <row r="405" spans="1:10" ht="23.25" customHeight="1">
      <c r="A405" s="122">
        <v>379</v>
      </c>
      <c r="B405" s="403" t="s">
        <v>825</v>
      </c>
      <c r="C405" s="209"/>
      <c r="D405" s="287">
        <v>8</v>
      </c>
      <c r="E405" s="216">
        <v>8</v>
      </c>
      <c r="F405" s="301">
        <v>370</v>
      </c>
      <c r="G405" s="216">
        <v>10</v>
      </c>
      <c r="H405" s="215" t="s">
        <v>1593</v>
      </c>
      <c r="I405" s="33"/>
      <c r="J405" s="254">
        <v>40299</v>
      </c>
    </row>
    <row r="406" spans="1:10" ht="24" customHeight="1">
      <c r="A406" s="122">
        <v>380</v>
      </c>
      <c r="B406" s="403" t="s">
        <v>827</v>
      </c>
      <c r="C406" s="209"/>
      <c r="D406" s="287">
        <v>8</v>
      </c>
      <c r="E406" s="216">
        <v>8</v>
      </c>
      <c r="F406" s="301">
        <v>373</v>
      </c>
      <c r="G406" s="216">
        <v>23</v>
      </c>
      <c r="H406" s="215" t="s">
        <v>1594</v>
      </c>
      <c r="I406" s="33"/>
      <c r="J406" s="254">
        <v>40299</v>
      </c>
    </row>
    <row r="407" spans="1:10" ht="23.25" customHeight="1">
      <c r="A407" s="122">
        <v>381</v>
      </c>
      <c r="B407" s="403" t="s">
        <v>829</v>
      </c>
      <c r="C407" s="209"/>
      <c r="D407" s="287">
        <v>2</v>
      </c>
      <c r="E407" s="216">
        <v>2</v>
      </c>
      <c r="F407" s="301">
        <v>130</v>
      </c>
      <c r="G407" s="216">
        <v>6</v>
      </c>
      <c r="H407" s="215" t="s">
        <v>1595</v>
      </c>
      <c r="I407" s="33"/>
      <c r="J407" s="254">
        <v>40299</v>
      </c>
    </row>
    <row r="408" spans="1:10" ht="22.5" customHeight="1">
      <c r="A408" s="122">
        <v>382</v>
      </c>
      <c r="B408" s="403" t="s">
        <v>830</v>
      </c>
      <c r="C408" s="209"/>
      <c r="D408" s="287">
        <v>1</v>
      </c>
      <c r="E408" s="216">
        <v>1</v>
      </c>
      <c r="F408" s="301">
        <v>31.3</v>
      </c>
      <c r="G408" s="216">
        <v>1</v>
      </c>
      <c r="H408" s="215" t="s">
        <v>1625</v>
      </c>
      <c r="I408" s="33"/>
      <c r="J408" s="254">
        <v>40299</v>
      </c>
    </row>
    <row r="409" spans="1:10" ht="22.5" customHeight="1">
      <c r="A409" s="122">
        <v>383</v>
      </c>
      <c r="B409" s="403" t="s">
        <v>832</v>
      </c>
      <c r="C409" s="209"/>
      <c r="D409" s="287">
        <v>6</v>
      </c>
      <c r="E409" s="216">
        <v>6</v>
      </c>
      <c r="F409" s="301">
        <v>207.8</v>
      </c>
      <c r="G409" s="216">
        <v>5</v>
      </c>
      <c r="H409" s="215" t="s">
        <v>1626</v>
      </c>
      <c r="I409" s="33"/>
      <c r="J409" s="254">
        <v>40299</v>
      </c>
    </row>
    <row r="410" spans="1:10" ht="22.5" customHeight="1">
      <c r="A410" s="122">
        <v>384</v>
      </c>
      <c r="B410" s="403" t="s">
        <v>834</v>
      </c>
      <c r="C410" s="209"/>
      <c r="D410" s="287">
        <v>3</v>
      </c>
      <c r="E410" s="216">
        <v>3</v>
      </c>
      <c r="F410" s="301">
        <v>87.6</v>
      </c>
      <c r="G410" s="216">
        <v>1</v>
      </c>
      <c r="H410" s="215" t="s">
        <v>1627</v>
      </c>
      <c r="I410" s="33"/>
      <c r="J410" s="254">
        <v>40299</v>
      </c>
    </row>
    <row r="411" spans="1:10" ht="22.5" customHeight="1">
      <c r="A411" s="122">
        <v>385</v>
      </c>
      <c r="B411" s="403" t="s">
        <v>836</v>
      </c>
      <c r="C411" s="209"/>
      <c r="D411" s="287">
        <v>2</v>
      </c>
      <c r="E411" s="216">
        <v>2</v>
      </c>
      <c r="F411" s="301">
        <v>123.5</v>
      </c>
      <c r="G411" s="216">
        <v>6</v>
      </c>
      <c r="H411" s="215" t="s">
        <v>1628</v>
      </c>
      <c r="I411" s="33"/>
      <c r="J411" s="254">
        <v>40299</v>
      </c>
    </row>
    <row r="412" spans="1:10" ht="22.5" customHeight="1">
      <c r="A412" s="122">
        <v>386</v>
      </c>
      <c r="B412" s="403" t="s">
        <v>838</v>
      </c>
      <c r="C412" s="209"/>
      <c r="D412" s="287">
        <v>2</v>
      </c>
      <c r="E412" s="216">
        <v>2</v>
      </c>
      <c r="F412" s="301">
        <v>179.1</v>
      </c>
      <c r="G412" s="216">
        <v>5</v>
      </c>
      <c r="H412" s="215" t="s">
        <v>1603</v>
      </c>
      <c r="I412" s="33"/>
      <c r="J412" s="254">
        <v>40299</v>
      </c>
    </row>
    <row r="413" spans="1:10" ht="12.75" customHeight="1">
      <c r="A413" s="122">
        <v>387</v>
      </c>
      <c r="B413" s="403" t="s">
        <v>840</v>
      </c>
      <c r="C413" s="209"/>
      <c r="D413" s="287">
        <v>3</v>
      </c>
      <c r="E413" s="216">
        <v>3</v>
      </c>
      <c r="F413" s="301">
        <v>115</v>
      </c>
      <c r="G413" s="216">
        <v>5</v>
      </c>
      <c r="H413" s="215" t="s">
        <v>1604</v>
      </c>
      <c r="I413" s="33"/>
      <c r="J413" s="254">
        <v>40299</v>
      </c>
    </row>
    <row r="414" spans="1:10" ht="15" customHeight="1">
      <c r="A414" s="122">
        <v>388</v>
      </c>
      <c r="B414" s="403" t="s">
        <v>842</v>
      </c>
      <c r="C414" s="209"/>
      <c r="D414" s="287">
        <v>8</v>
      </c>
      <c r="E414" s="216">
        <v>8</v>
      </c>
      <c r="F414" s="301">
        <v>404.2</v>
      </c>
      <c r="G414" s="216">
        <v>31</v>
      </c>
      <c r="H414" s="215" t="s">
        <v>1605</v>
      </c>
      <c r="I414" s="33"/>
      <c r="J414" s="254">
        <v>40299</v>
      </c>
    </row>
    <row r="415" spans="1:10" ht="15" customHeight="1">
      <c r="A415" s="122">
        <v>389</v>
      </c>
      <c r="B415" s="403" t="s">
        <v>844</v>
      </c>
      <c r="C415" s="209"/>
      <c r="D415" s="287">
        <v>4</v>
      </c>
      <c r="E415" s="216">
        <v>4</v>
      </c>
      <c r="F415" s="301">
        <v>94.9</v>
      </c>
      <c r="G415" s="216">
        <v>15</v>
      </c>
      <c r="H415" s="215" t="s">
        <v>1606</v>
      </c>
      <c r="I415" s="33"/>
      <c r="J415" s="254">
        <v>40299</v>
      </c>
    </row>
    <row r="416" spans="1:10" ht="15" customHeight="1">
      <c r="A416" s="122">
        <v>390</v>
      </c>
      <c r="B416" s="403" t="s">
        <v>846</v>
      </c>
      <c r="C416" s="209"/>
      <c r="D416" s="287">
        <v>8</v>
      </c>
      <c r="E416" s="216">
        <v>9</v>
      </c>
      <c r="F416" s="301">
        <v>378.1</v>
      </c>
      <c r="G416" s="216">
        <v>14</v>
      </c>
      <c r="H416" s="215" t="s">
        <v>1607</v>
      </c>
      <c r="I416" s="33"/>
      <c r="J416" s="254">
        <v>40299</v>
      </c>
    </row>
    <row r="417" spans="1:10" ht="13.5" customHeight="1">
      <c r="A417" s="122">
        <v>391</v>
      </c>
      <c r="B417" s="403" t="s">
        <v>848</v>
      </c>
      <c r="C417" s="209"/>
      <c r="D417" s="287">
        <v>2</v>
      </c>
      <c r="E417" s="216">
        <v>2</v>
      </c>
      <c r="F417" s="301">
        <v>66</v>
      </c>
      <c r="G417" s="216">
        <v>13</v>
      </c>
      <c r="H417" s="215" t="s">
        <v>1608</v>
      </c>
      <c r="I417" s="33"/>
      <c r="J417" s="254">
        <v>40299</v>
      </c>
    </row>
    <row r="418" spans="1:10" ht="13.5" customHeight="1">
      <c r="A418" s="122">
        <v>392</v>
      </c>
      <c r="B418" s="403" t="s">
        <v>849</v>
      </c>
      <c r="C418" s="209"/>
      <c r="D418" s="287">
        <v>4</v>
      </c>
      <c r="E418" s="216">
        <v>4</v>
      </c>
      <c r="F418" s="301">
        <v>93.4</v>
      </c>
      <c r="G418" s="216">
        <v>12</v>
      </c>
      <c r="H418" s="215" t="s">
        <v>1609</v>
      </c>
      <c r="I418" s="33"/>
      <c r="J418" s="254">
        <v>40299</v>
      </c>
    </row>
    <row r="419" spans="1:10" ht="12.75" customHeight="1">
      <c r="A419" s="122">
        <v>393</v>
      </c>
      <c r="B419" s="403" t="s">
        <v>851</v>
      </c>
      <c r="C419" s="209"/>
      <c r="D419" s="287">
        <v>8</v>
      </c>
      <c r="E419" s="216">
        <v>8</v>
      </c>
      <c r="F419" s="301">
        <v>402.4</v>
      </c>
      <c r="G419" s="216">
        <v>27</v>
      </c>
      <c r="H419" s="215" t="s">
        <v>1610</v>
      </c>
      <c r="I419" s="33"/>
      <c r="J419" s="254">
        <v>40299</v>
      </c>
    </row>
    <row r="420" spans="1:10" ht="12.75" customHeight="1">
      <c r="A420" s="122">
        <v>394</v>
      </c>
      <c r="B420" s="403" t="s">
        <v>853</v>
      </c>
      <c r="C420" s="209"/>
      <c r="D420" s="287">
        <v>60</v>
      </c>
      <c r="E420" s="216">
        <v>60</v>
      </c>
      <c r="F420" s="301">
        <v>2826.3</v>
      </c>
      <c r="G420" s="216">
        <v>104</v>
      </c>
      <c r="H420" s="215" t="s">
        <v>1596</v>
      </c>
      <c r="I420" s="33"/>
      <c r="J420" s="254">
        <v>40299</v>
      </c>
    </row>
    <row r="421" spans="1:10" ht="14.25" customHeight="1">
      <c r="A421" s="122">
        <v>395</v>
      </c>
      <c r="B421" s="403" t="s">
        <v>857</v>
      </c>
      <c r="C421" s="209"/>
      <c r="D421" s="287">
        <v>8</v>
      </c>
      <c r="E421" s="216">
        <v>9</v>
      </c>
      <c r="F421" s="301">
        <v>396.01</v>
      </c>
      <c r="G421" s="216">
        <v>23</v>
      </c>
      <c r="H421" s="215" t="s">
        <v>1611</v>
      </c>
      <c r="I421" s="33"/>
      <c r="J421" s="254">
        <v>40299</v>
      </c>
    </row>
    <row r="422" spans="1:10" ht="13.5" customHeight="1">
      <c r="A422" s="122">
        <v>396</v>
      </c>
      <c r="B422" s="403" t="s">
        <v>859</v>
      </c>
      <c r="C422" s="209"/>
      <c r="D422" s="287">
        <v>3</v>
      </c>
      <c r="E422" s="216">
        <v>3</v>
      </c>
      <c r="F422" s="301">
        <v>86</v>
      </c>
      <c r="G422" s="216">
        <v>11</v>
      </c>
      <c r="H422" s="215" t="s">
        <v>1612</v>
      </c>
      <c r="I422" s="33"/>
      <c r="J422" s="254">
        <v>40299</v>
      </c>
    </row>
    <row r="423" spans="1:10" ht="14.25" customHeight="1">
      <c r="A423" s="122">
        <v>397</v>
      </c>
      <c r="B423" s="403" t="s">
        <v>860</v>
      </c>
      <c r="C423" s="209"/>
      <c r="D423" s="287">
        <v>3</v>
      </c>
      <c r="E423" s="216">
        <v>3</v>
      </c>
      <c r="F423" s="301">
        <v>72</v>
      </c>
      <c r="G423" s="216">
        <v>14</v>
      </c>
      <c r="H423" s="215" t="s">
        <v>1613</v>
      </c>
      <c r="I423" s="33"/>
      <c r="J423" s="254">
        <v>40299</v>
      </c>
    </row>
    <row r="424" spans="1:10" ht="14.25" customHeight="1">
      <c r="A424" s="122">
        <v>398</v>
      </c>
      <c r="B424" s="403" t="s">
        <v>861</v>
      </c>
      <c r="C424" s="209"/>
      <c r="D424" s="287">
        <v>80</v>
      </c>
      <c r="E424" s="216">
        <v>80</v>
      </c>
      <c r="F424" s="301">
        <v>4384.1</v>
      </c>
      <c r="G424" s="216">
        <v>215</v>
      </c>
      <c r="H424" s="215" t="s">
        <v>1597</v>
      </c>
      <c r="I424" s="33"/>
      <c r="J424" s="254">
        <v>40299</v>
      </c>
    </row>
    <row r="425" spans="1:10" ht="15" customHeight="1">
      <c r="A425" s="122">
        <v>399</v>
      </c>
      <c r="B425" s="403" t="s">
        <v>865</v>
      </c>
      <c r="C425" s="209"/>
      <c r="D425" s="287">
        <v>100</v>
      </c>
      <c r="E425" s="216">
        <v>101</v>
      </c>
      <c r="F425" s="301">
        <v>5451</v>
      </c>
      <c r="G425" s="216">
        <v>248</v>
      </c>
      <c r="H425" s="215" t="s">
        <v>1598</v>
      </c>
      <c r="I425" s="33"/>
      <c r="J425" s="254">
        <v>40299</v>
      </c>
    </row>
    <row r="426" spans="1:10" ht="13.5" customHeight="1">
      <c r="A426" s="122">
        <v>400</v>
      </c>
      <c r="B426" s="403" t="s">
        <v>869</v>
      </c>
      <c r="C426" s="209"/>
      <c r="D426" s="287">
        <v>2</v>
      </c>
      <c r="E426" s="216">
        <v>2</v>
      </c>
      <c r="F426" s="301">
        <v>186.7</v>
      </c>
      <c r="G426" s="216">
        <v>13</v>
      </c>
      <c r="H426" s="215" t="s">
        <v>1599</v>
      </c>
      <c r="I426" s="33"/>
      <c r="J426" s="254">
        <v>40299</v>
      </c>
    </row>
    <row r="427" spans="1:10" ht="15" customHeight="1">
      <c r="A427" s="122">
        <v>401</v>
      </c>
      <c r="B427" s="403" t="s">
        <v>1775</v>
      </c>
      <c r="C427" s="209"/>
      <c r="D427" s="297">
        <v>78</v>
      </c>
      <c r="E427" s="298">
        <v>78</v>
      </c>
      <c r="F427" s="301">
        <v>3013.8</v>
      </c>
      <c r="G427" s="316">
        <v>3</v>
      </c>
      <c r="H427" s="215" t="s">
        <v>7</v>
      </c>
      <c r="I427" s="33"/>
      <c r="J427" s="254">
        <v>42005</v>
      </c>
    </row>
    <row r="428" spans="1:10" ht="16.5" customHeight="1">
      <c r="A428" s="122">
        <v>402</v>
      </c>
      <c r="B428" s="403" t="s">
        <v>871</v>
      </c>
      <c r="C428" s="209"/>
      <c r="D428" s="287">
        <v>2</v>
      </c>
      <c r="E428" s="216">
        <v>2</v>
      </c>
      <c r="F428" s="301">
        <v>176.7</v>
      </c>
      <c r="G428" s="216">
        <v>5</v>
      </c>
      <c r="H428" s="215" t="s">
        <v>1600</v>
      </c>
      <c r="I428" s="33"/>
      <c r="J428" s="254">
        <v>40299</v>
      </c>
    </row>
    <row r="429" spans="1:10" ht="14.25" customHeight="1">
      <c r="A429" s="122">
        <v>403</v>
      </c>
      <c r="B429" s="403" t="s">
        <v>873</v>
      </c>
      <c r="C429" s="209"/>
      <c r="D429" s="287">
        <v>16</v>
      </c>
      <c r="E429" s="216">
        <v>16</v>
      </c>
      <c r="F429" s="317">
        <v>783</v>
      </c>
      <c r="G429" s="216">
        <v>35</v>
      </c>
      <c r="H429" s="215" t="s">
        <v>1601</v>
      </c>
      <c r="I429" s="33"/>
      <c r="J429" s="254">
        <v>40299</v>
      </c>
    </row>
    <row r="430" spans="1:10" ht="16.5" customHeight="1">
      <c r="A430" s="122">
        <v>404</v>
      </c>
      <c r="B430" s="403" t="s">
        <v>875</v>
      </c>
      <c r="C430" s="209"/>
      <c r="D430" s="287">
        <v>2</v>
      </c>
      <c r="E430" s="216">
        <v>2</v>
      </c>
      <c r="F430" s="301">
        <v>178.7</v>
      </c>
      <c r="G430" s="216">
        <v>4</v>
      </c>
      <c r="H430" s="215" t="s">
        <v>1602</v>
      </c>
      <c r="I430" s="33"/>
      <c r="J430" s="254">
        <v>40299</v>
      </c>
    </row>
    <row r="431" spans="1:10" ht="15" customHeight="1">
      <c r="A431" s="122">
        <v>405</v>
      </c>
      <c r="B431" s="403" t="s">
        <v>877</v>
      </c>
      <c r="C431" s="209"/>
      <c r="D431" s="287">
        <v>80</v>
      </c>
      <c r="E431" s="216">
        <v>80</v>
      </c>
      <c r="F431" s="301">
        <v>4304.4</v>
      </c>
      <c r="G431" s="216">
        <v>191</v>
      </c>
      <c r="H431" s="215" t="s">
        <v>1614</v>
      </c>
      <c r="I431" s="33"/>
      <c r="J431" s="254">
        <v>40299</v>
      </c>
    </row>
    <row r="432" spans="1:10" ht="22.5" customHeight="1">
      <c r="A432" s="122">
        <v>406</v>
      </c>
      <c r="B432" s="403" t="s">
        <v>881</v>
      </c>
      <c r="C432" s="209"/>
      <c r="D432" s="287">
        <v>1</v>
      </c>
      <c r="E432" s="216">
        <v>4</v>
      </c>
      <c r="F432" s="301">
        <v>71.1</v>
      </c>
      <c r="G432" s="216">
        <v>7</v>
      </c>
      <c r="H432" s="215" t="s">
        <v>1615</v>
      </c>
      <c r="I432" s="33"/>
      <c r="J432" s="254">
        <v>40299</v>
      </c>
    </row>
    <row r="433" spans="1:10" ht="22.5" customHeight="1">
      <c r="A433" s="122">
        <v>407</v>
      </c>
      <c r="B433" s="403" t="s">
        <v>883</v>
      </c>
      <c r="C433" s="209"/>
      <c r="D433" s="287">
        <v>2</v>
      </c>
      <c r="E433" s="216">
        <v>2</v>
      </c>
      <c r="F433" s="301">
        <v>69.3</v>
      </c>
      <c r="G433" s="216">
        <v>2</v>
      </c>
      <c r="H433" s="215" t="s">
        <v>1616</v>
      </c>
      <c r="I433" s="33"/>
      <c r="J433" s="254">
        <v>40299</v>
      </c>
    </row>
    <row r="434" spans="1:10" ht="22.5" customHeight="1">
      <c r="A434" s="122">
        <v>408</v>
      </c>
      <c r="B434" s="403" t="s">
        <v>885</v>
      </c>
      <c r="C434" s="209"/>
      <c r="D434" s="287">
        <v>2</v>
      </c>
      <c r="E434" s="216">
        <v>2</v>
      </c>
      <c r="F434" s="301">
        <v>77.3</v>
      </c>
      <c r="G434" s="216">
        <v>4</v>
      </c>
      <c r="H434" s="215" t="s">
        <v>1617</v>
      </c>
      <c r="I434" s="33"/>
      <c r="J434" s="254">
        <v>40299</v>
      </c>
    </row>
    <row r="435" spans="1:10" ht="22.5" customHeight="1">
      <c r="A435" s="122">
        <v>409</v>
      </c>
      <c r="B435" s="403" t="s">
        <v>887</v>
      </c>
      <c r="C435" s="209"/>
      <c r="D435" s="287">
        <v>2</v>
      </c>
      <c r="E435" s="216">
        <v>2</v>
      </c>
      <c r="F435" s="301">
        <v>56.5</v>
      </c>
      <c r="G435" s="216">
        <v>7</v>
      </c>
      <c r="H435" s="215" t="s">
        <v>1618</v>
      </c>
      <c r="I435" s="33"/>
      <c r="J435" s="254">
        <v>40299</v>
      </c>
    </row>
    <row r="436" spans="1:10" ht="22.5" customHeight="1">
      <c r="A436" s="122">
        <v>410</v>
      </c>
      <c r="B436" s="403" t="s">
        <v>889</v>
      </c>
      <c r="C436" s="209"/>
      <c r="D436" s="287">
        <v>2</v>
      </c>
      <c r="E436" s="216">
        <v>2</v>
      </c>
      <c r="F436" s="301">
        <v>62.7</v>
      </c>
      <c r="G436" s="216">
        <v>3</v>
      </c>
      <c r="H436" s="215" t="s">
        <v>1619</v>
      </c>
      <c r="I436" s="33"/>
      <c r="J436" s="254">
        <v>40299</v>
      </c>
    </row>
    <row r="437" spans="1:10" ht="22.5" customHeight="1">
      <c r="A437" s="122">
        <v>411</v>
      </c>
      <c r="B437" s="403" t="s">
        <v>891</v>
      </c>
      <c r="C437" s="209"/>
      <c r="D437" s="287">
        <v>2</v>
      </c>
      <c r="E437" s="216">
        <v>2</v>
      </c>
      <c r="F437" s="301">
        <v>56</v>
      </c>
      <c r="G437" s="216">
        <v>6</v>
      </c>
      <c r="H437" s="215" t="s">
        <v>1620</v>
      </c>
      <c r="I437" s="33"/>
      <c r="J437" s="254">
        <v>40299</v>
      </c>
    </row>
    <row r="438" spans="1:10" ht="26.25" customHeight="1">
      <c r="A438" s="122">
        <v>412</v>
      </c>
      <c r="B438" s="403" t="s">
        <v>892</v>
      </c>
      <c r="C438" s="209"/>
      <c r="D438" s="287">
        <v>24</v>
      </c>
      <c r="E438" s="216">
        <v>24</v>
      </c>
      <c r="F438" s="301">
        <v>980.7</v>
      </c>
      <c r="G438" s="216">
        <v>57</v>
      </c>
      <c r="H438" s="215"/>
      <c r="I438" s="33" t="s">
        <v>1621</v>
      </c>
      <c r="J438" s="254">
        <v>40299</v>
      </c>
    </row>
    <row r="439" spans="1:10" ht="25.5" customHeight="1">
      <c r="A439" s="122">
        <v>413</v>
      </c>
      <c r="B439" s="403" t="s">
        <v>895</v>
      </c>
      <c r="C439" s="209"/>
      <c r="D439" s="287">
        <v>60</v>
      </c>
      <c r="E439" s="216">
        <v>61</v>
      </c>
      <c r="F439" s="301">
        <v>3231.9</v>
      </c>
      <c r="G439" s="216">
        <v>154</v>
      </c>
      <c r="H439" s="215"/>
      <c r="I439" s="33" t="s">
        <v>1621</v>
      </c>
      <c r="J439" s="254">
        <v>40299</v>
      </c>
    </row>
    <row r="440" spans="1:10" ht="24.75" customHeight="1">
      <c r="A440" s="122">
        <v>414</v>
      </c>
      <c r="B440" s="403" t="s">
        <v>899</v>
      </c>
      <c r="C440" s="209"/>
      <c r="D440" s="287">
        <v>40</v>
      </c>
      <c r="E440" s="216">
        <v>40</v>
      </c>
      <c r="F440" s="301">
        <v>2177.4</v>
      </c>
      <c r="G440" s="216">
        <v>74</v>
      </c>
      <c r="H440" s="215"/>
      <c r="I440" s="33" t="s">
        <v>1621</v>
      </c>
      <c r="J440" s="254">
        <v>40299</v>
      </c>
    </row>
    <row r="441" spans="1:10" ht="26.25" customHeight="1">
      <c r="A441" s="122">
        <v>415</v>
      </c>
      <c r="B441" s="403" t="s">
        <v>901</v>
      </c>
      <c r="C441" s="209"/>
      <c r="D441" s="287">
        <v>27</v>
      </c>
      <c r="E441" s="216">
        <v>27</v>
      </c>
      <c r="F441" s="301">
        <v>2211.6</v>
      </c>
      <c r="G441" s="216">
        <v>58</v>
      </c>
      <c r="H441" s="215"/>
      <c r="I441" s="33" t="s">
        <v>1621</v>
      </c>
      <c r="J441" s="254">
        <v>40299</v>
      </c>
    </row>
    <row r="442" spans="1:10" ht="23.25" customHeight="1">
      <c r="A442" s="122">
        <v>416</v>
      </c>
      <c r="B442" s="403" t="s">
        <v>903</v>
      </c>
      <c r="C442" s="209"/>
      <c r="D442" s="287">
        <v>24</v>
      </c>
      <c r="E442" s="216">
        <v>24</v>
      </c>
      <c r="F442" s="301">
        <v>961.1</v>
      </c>
      <c r="G442" s="216">
        <v>34</v>
      </c>
      <c r="H442" s="215" t="s">
        <v>1622</v>
      </c>
      <c r="I442" s="33"/>
      <c r="J442" s="254">
        <v>40299</v>
      </c>
    </row>
    <row r="443" spans="1:10" ht="27" customHeight="1">
      <c r="A443" s="122">
        <v>417</v>
      </c>
      <c r="B443" s="403" t="s">
        <v>905</v>
      </c>
      <c r="C443" s="209"/>
      <c r="D443" s="287">
        <v>24</v>
      </c>
      <c r="E443" s="216">
        <v>24</v>
      </c>
      <c r="F443" s="301">
        <v>960.5</v>
      </c>
      <c r="G443" s="216">
        <v>62</v>
      </c>
      <c r="H443" s="215"/>
      <c r="I443" s="33" t="s">
        <v>1621</v>
      </c>
      <c r="J443" s="254">
        <v>40299</v>
      </c>
    </row>
    <row r="444" spans="1:10" ht="26.25" customHeight="1">
      <c r="A444" s="122">
        <v>418</v>
      </c>
      <c r="B444" s="403" t="s">
        <v>907</v>
      </c>
      <c r="C444" s="209"/>
      <c r="D444" s="287">
        <v>24</v>
      </c>
      <c r="E444" s="216">
        <v>24</v>
      </c>
      <c r="F444" s="301">
        <v>1107.1</v>
      </c>
      <c r="G444" s="216">
        <v>49</v>
      </c>
      <c r="H444" s="215"/>
      <c r="I444" s="33" t="s">
        <v>1621</v>
      </c>
      <c r="J444" s="254">
        <v>40299</v>
      </c>
    </row>
    <row r="445" spans="1:10" ht="27" customHeight="1">
      <c r="A445" s="122">
        <v>419</v>
      </c>
      <c r="B445" s="403" t="s">
        <v>909</v>
      </c>
      <c r="C445" s="209"/>
      <c r="D445" s="287">
        <v>24</v>
      </c>
      <c r="E445" s="216">
        <v>24</v>
      </c>
      <c r="F445" s="301">
        <v>1129.1</v>
      </c>
      <c r="G445" s="216">
        <v>42</v>
      </c>
      <c r="H445" s="215"/>
      <c r="I445" s="33" t="s">
        <v>1621</v>
      </c>
      <c r="J445" s="254">
        <v>40299</v>
      </c>
    </row>
    <row r="446" spans="1:10" ht="26.25" customHeight="1">
      <c r="A446" s="122">
        <v>420</v>
      </c>
      <c r="B446" s="403" t="s">
        <v>911</v>
      </c>
      <c r="C446" s="209"/>
      <c r="D446" s="287">
        <v>24</v>
      </c>
      <c r="E446" s="216">
        <v>25</v>
      </c>
      <c r="F446" s="301">
        <v>1131.6</v>
      </c>
      <c r="G446" s="216">
        <v>49</v>
      </c>
      <c r="H446" s="215"/>
      <c r="I446" s="33" t="s">
        <v>1621</v>
      </c>
      <c r="J446" s="254">
        <v>40299</v>
      </c>
    </row>
    <row r="447" spans="1:10" ht="24.75" customHeight="1">
      <c r="A447" s="122">
        <v>421</v>
      </c>
      <c r="B447" s="403" t="s">
        <v>913</v>
      </c>
      <c r="C447" s="209"/>
      <c r="D447" s="287">
        <v>24</v>
      </c>
      <c r="E447" s="216">
        <v>24</v>
      </c>
      <c r="F447" s="301">
        <v>983.4</v>
      </c>
      <c r="G447" s="216">
        <v>38</v>
      </c>
      <c r="H447" s="215"/>
      <c r="I447" s="33" t="s">
        <v>1621</v>
      </c>
      <c r="J447" s="254">
        <v>40299</v>
      </c>
    </row>
    <row r="448" spans="1:10" ht="26.25" customHeight="1">
      <c r="A448" s="122">
        <v>422</v>
      </c>
      <c r="B448" s="403" t="s">
        <v>915</v>
      </c>
      <c r="C448" s="209"/>
      <c r="D448" s="287">
        <v>24</v>
      </c>
      <c r="E448" s="216">
        <v>24</v>
      </c>
      <c r="F448" s="301">
        <v>970.6</v>
      </c>
      <c r="G448" s="216">
        <v>47</v>
      </c>
      <c r="H448" s="215"/>
      <c r="I448" s="33" t="s">
        <v>1621</v>
      </c>
      <c r="J448" s="254">
        <v>40299</v>
      </c>
    </row>
    <row r="449" spans="1:10" ht="24.75" customHeight="1">
      <c r="A449" s="122">
        <v>423</v>
      </c>
      <c r="B449" s="403" t="s">
        <v>917</v>
      </c>
      <c r="C449" s="209"/>
      <c r="D449" s="287">
        <v>24</v>
      </c>
      <c r="E449" s="216">
        <v>24</v>
      </c>
      <c r="F449" s="301">
        <v>970.1</v>
      </c>
      <c r="G449" s="216">
        <v>41</v>
      </c>
      <c r="H449" s="215"/>
      <c r="I449" s="33" t="s">
        <v>1621</v>
      </c>
      <c r="J449" s="254">
        <v>40299</v>
      </c>
    </row>
    <row r="450" spans="1:10" ht="26.25" customHeight="1">
      <c r="A450" s="122">
        <v>424</v>
      </c>
      <c r="B450" s="403" t="s">
        <v>918</v>
      </c>
      <c r="C450" s="209"/>
      <c r="D450" s="287">
        <v>24</v>
      </c>
      <c r="E450" s="216">
        <v>24</v>
      </c>
      <c r="F450" s="301">
        <v>956.9</v>
      </c>
      <c r="G450" s="216">
        <v>46</v>
      </c>
      <c r="H450" s="215"/>
      <c r="I450" s="33" t="s">
        <v>1621</v>
      </c>
      <c r="J450" s="254">
        <v>40299</v>
      </c>
    </row>
    <row r="451" spans="1:10" ht="22.5" customHeight="1">
      <c r="A451" s="122">
        <v>425</v>
      </c>
      <c r="B451" s="403" t="s">
        <v>920</v>
      </c>
      <c r="C451" s="209"/>
      <c r="D451" s="287">
        <v>24</v>
      </c>
      <c r="E451" s="216">
        <v>24</v>
      </c>
      <c r="F451" s="301">
        <v>977.1</v>
      </c>
      <c r="G451" s="216">
        <v>44</v>
      </c>
      <c r="H451" s="215" t="s">
        <v>1623</v>
      </c>
      <c r="I451" s="33"/>
      <c r="J451" s="254">
        <v>40299</v>
      </c>
    </row>
    <row r="452" spans="1:10" ht="12" customHeight="1">
      <c r="A452" s="122">
        <v>426</v>
      </c>
      <c r="B452" s="403" t="s">
        <v>922</v>
      </c>
      <c r="C452" s="209"/>
      <c r="D452" s="287">
        <v>4</v>
      </c>
      <c r="E452" s="216">
        <v>4</v>
      </c>
      <c r="F452" s="301">
        <v>223.5</v>
      </c>
      <c r="G452" s="216">
        <v>9</v>
      </c>
      <c r="H452" s="215" t="s">
        <v>1624</v>
      </c>
      <c r="I452" s="33"/>
      <c r="J452" s="254">
        <v>40299</v>
      </c>
    </row>
    <row r="453" spans="1:10" ht="24.75" customHeight="1">
      <c r="A453" s="122">
        <v>427</v>
      </c>
      <c r="B453" s="403" t="s">
        <v>35</v>
      </c>
      <c r="C453" s="209"/>
      <c r="D453" s="287">
        <v>36</v>
      </c>
      <c r="E453" s="216">
        <v>36</v>
      </c>
      <c r="F453" s="301">
        <v>1719.5</v>
      </c>
      <c r="G453" s="216">
        <v>71</v>
      </c>
      <c r="H453" s="215" t="s">
        <v>1629</v>
      </c>
      <c r="I453" s="33"/>
      <c r="J453" s="254">
        <v>40299</v>
      </c>
    </row>
    <row r="454" spans="1:10" ht="23.25" customHeight="1">
      <c r="A454" s="122">
        <v>428</v>
      </c>
      <c r="B454" s="403" t="s">
        <v>36</v>
      </c>
      <c r="C454" s="209"/>
      <c r="D454" s="287">
        <v>27</v>
      </c>
      <c r="E454" s="216">
        <v>27</v>
      </c>
      <c r="F454" s="301">
        <v>1437.6</v>
      </c>
      <c r="G454" s="216">
        <v>69</v>
      </c>
      <c r="H454" s="215" t="s">
        <v>1630</v>
      </c>
      <c r="I454" s="33"/>
      <c r="J454" s="254">
        <v>40299</v>
      </c>
    </row>
    <row r="455" spans="1:10" ht="23.25" customHeight="1">
      <c r="A455" s="122">
        <v>429</v>
      </c>
      <c r="B455" s="403" t="s">
        <v>37</v>
      </c>
      <c r="C455" s="367"/>
      <c r="D455" s="287">
        <v>3</v>
      </c>
      <c r="E455" s="216">
        <v>3</v>
      </c>
      <c r="F455" s="295">
        <v>148.6</v>
      </c>
      <c r="G455" s="216">
        <v>7</v>
      </c>
      <c r="H455" s="215" t="s">
        <v>1632</v>
      </c>
      <c r="I455" s="33"/>
      <c r="J455" s="254">
        <v>40299</v>
      </c>
    </row>
    <row r="456" spans="1:10" ht="21.75" customHeight="1">
      <c r="A456" s="122">
        <v>430</v>
      </c>
      <c r="B456" s="403" t="s">
        <v>38</v>
      </c>
      <c r="C456" s="367"/>
      <c r="D456" s="287">
        <v>1</v>
      </c>
      <c r="E456" s="216">
        <v>1</v>
      </c>
      <c r="F456" s="295">
        <v>44.1</v>
      </c>
      <c r="G456" s="216">
        <v>2</v>
      </c>
      <c r="H456" s="215" t="s">
        <v>1633</v>
      </c>
      <c r="I456" s="33"/>
      <c r="J456" s="254">
        <v>40299</v>
      </c>
    </row>
    <row r="457" spans="1:10" ht="22.5" customHeight="1">
      <c r="A457" s="122">
        <v>431</v>
      </c>
      <c r="B457" s="403" t="s">
        <v>39</v>
      </c>
      <c r="C457" s="367"/>
      <c r="D457" s="287">
        <v>1</v>
      </c>
      <c r="E457" s="216">
        <v>1</v>
      </c>
      <c r="F457" s="295">
        <v>65.7</v>
      </c>
      <c r="G457" s="216">
        <v>6</v>
      </c>
      <c r="H457" s="215" t="s">
        <v>1634</v>
      </c>
      <c r="I457" s="33"/>
      <c r="J457" s="254">
        <v>40299</v>
      </c>
    </row>
    <row r="458" spans="1:10" ht="15" customHeight="1">
      <c r="A458" s="122"/>
      <c r="B458" s="404" t="s">
        <v>1269</v>
      </c>
      <c r="C458" s="367"/>
      <c r="D458" s="318">
        <f>SUM(D397:D457)</f>
        <v>1014</v>
      </c>
      <c r="E458" s="318">
        <f>SUM(E397:E457)</f>
        <v>1022</v>
      </c>
      <c r="F458" s="319">
        <f>SUM(F397:F457)</f>
        <v>49759.90999999999</v>
      </c>
      <c r="G458" s="319">
        <f>SUM(G397:G457)</f>
        <v>2130</v>
      </c>
      <c r="H458" s="215"/>
      <c r="I458" s="33"/>
      <c r="J458" s="254"/>
    </row>
    <row r="459" spans="1:10" ht="13.5" customHeight="1">
      <c r="A459" s="122"/>
      <c r="B459" s="79" t="s">
        <v>940</v>
      </c>
      <c r="C459" s="79"/>
      <c r="D459" s="79"/>
      <c r="E459" s="79"/>
      <c r="F459" s="79"/>
      <c r="G459" s="79"/>
      <c r="H459" s="79"/>
      <c r="I459" s="79"/>
      <c r="J459" s="405"/>
    </row>
    <row r="460" spans="1:10" ht="15" customHeight="1">
      <c r="A460" s="122">
        <v>432</v>
      </c>
      <c r="B460" s="403" t="s">
        <v>941</v>
      </c>
      <c r="C460" s="367"/>
      <c r="D460" s="287">
        <v>12</v>
      </c>
      <c r="E460" s="216">
        <v>13</v>
      </c>
      <c r="F460" s="288">
        <v>610.6</v>
      </c>
      <c r="G460" s="216">
        <v>37</v>
      </c>
      <c r="H460" s="215" t="s">
        <v>1436</v>
      </c>
      <c r="I460" s="33"/>
      <c r="J460" s="254">
        <v>40299</v>
      </c>
    </row>
    <row r="461" spans="1:10" ht="15.75" customHeight="1">
      <c r="A461" s="122">
        <v>433</v>
      </c>
      <c r="B461" s="403" t="s">
        <v>943</v>
      </c>
      <c r="C461" s="367"/>
      <c r="D461" s="287">
        <v>8</v>
      </c>
      <c r="E461" s="216">
        <v>8</v>
      </c>
      <c r="F461" s="288">
        <v>315.9</v>
      </c>
      <c r="G461" s="216">
        <v>24</v>
      </c>
      <c r="H461" s="215" t="s">
        <v>1437</v>
      </c>
      <c r="I461" s="33"/>
      <c r="J461" s="254">
        <v>40299</v>
      </c>
    </row>
    <row r="462" spans="1:10" ht="13.5" customHeight="1">
      <c r="A462" s="122">
        <v>434</v>
      </c>
      <c r="B462" s="403" t="s">
        <v>945</v>
      </c>
      <c r="C462" s="367"/>
      <c r="D462" s="287">
        <v>12</v>
      </c>
      <c r="E462" s="216">
        <v>12</v>
      </c>
      <c r="F462" s="288">
        <v>565.7</v>
      </c>
      <c r="G462" s="216">
        <v>34</v>
      </c>
      <c r="H462" s="215" t="s">
        <v>1438</v>
      </c>
      <c r="I462" s="33"/>
      <c r="J462" s="254">
        <v>40299</v>
      </c>
    </row>
    <row r="463" spans="1:10" ht="15" customHeight="1">
      <c r="A463" s="122">
        <v>435</v>
      </c>
      <c r="B463" s="403" t="s">
        <v>947</v>
      </c>
      <c r="C463" s="367"/>
      <c r="D463" s="287">
        <v>18</v>
      </c>
      <c r="E463" s="216">
        <v>18</v>
      </c>
      <c r="F463" s="288">
        <v>834.2</v>
      </c>
      <c r="G463" s="216">
        <v>54</v>
      </c>
      <c r="H463" s="215" t="s">
        <v>1439</v>
      </c>
      <c r="I463" s="33"/>
      <c r="J463" s="254">
        <v>40299</v>
      </c>
    </row>
    <row r="464" spans="1:10" ht="15" customHeight="1">
      <c r="A464" s="122">
        <v>436</v>
      </c>
      <c r="B464" s="403" t="s">
        <v>949</v>
      </c>
      <c r="C464" s="367"/>
      <c r="D464" s="287">
        <v>18</v>
      </c>
      <c r="E464" s="216">
        <v>18</v>
      </c>
      <c r="F464" s="288">
        <v>845.1</v>
      </c>
      <c r="G464" s="216">
        <v>47</v>
      </c>
      <c r="H464" s="215" t="s">
        <v>1440</v>
      </c>
      <c r="I464" s="33"/>
      <c r="J464" s="254">
        <v>40299</v>
      </c>
    </row>
    <row r="465" spans="1:10" ht="15" customHeight="1">
      <c r="A465" s="122">
        <v>437</v>
      </c>
      <c r="B465" s="403" t="s">
        <v>951</v>
      </c>
      <c r="C465" s="367"/>
      <c r="D465" s="287">
        <v>18</v>
      </c>
      <c r="E465" s="216">
        <v>18</v>
      </c>
      <c r="F465" s="288">
        <v>830.1</v>
      </c>
      <c r="G465" s="216">
        <v>51</v>
      </c>
      <c r="H465" s="215" t="s">
        <v>1441</v>
      </c>
      <c r="I465" s="33"/>
      <c r="J465" s="254">
        <v>40299</v>
      </c>
    </row>
    <row r="466" spans="1:10" ht="14.25" customHeight="1">
      <c r="A466" s="122">
        <v>438</v>
      </c>
      <c r="B466" s="403" t="s">
        <v>953</v>
      </c>
      <c r="C466" s="367"/>
      <c r="D466" s="287">
        <v>18</v>
      </c>
      <c r="E466" s="216">
        <v>18</v>
      </c>
      <c r="F466" s="288">
        <v>833.8</v>
      </c>
      <c r="G466" s="216">
        <v>60</v>
      </c>
      <c r="H466" s="215" t="s">
        <v>1442</v>
      </c>
      <c r="I466" s="33"/>
      <c r="J466" s="254">
        <v>40299</v>
      </c>
    </row>
    <row r="467" spans="1:10" ht="12" customHeight="1">
      <c r="A467" s="122">
        <v>439</v>
      </c>
      <c r="B467" s="403" t="s">
        <v>955</v>
      </c>
      <c r="C467" s="367"/>
      <c r="D467" s="287">
        <v>1</v>
      </c>
      <c r="E467" s="216">
        <v>1</v>
      </c>
      <c r="F467" s="288">
        <v>49.1</v>
      </c>
      <c r="G467" s="216">
        <v>3</v>
      </c>
      <c r="H467" s="215" t="s">
        <v>1444</v>
      </c>
      <c r="I467" s="33"/>
      <c r="J467" s="254">
        <v>40299</v>
      </c>
    </row>
    <row r="468" spans="1:10" ht="12" customHeight="1">
      <c r="A468" s="122">
        <v>440</v>
      </c>
      <c r="B468" s="403" t="s">
        <v>957</v>
      </c>
      <c r="C468" s="367"/>
      <c r="D468" s="287">
        <v>1</v>
      </c>
      <c r="E468" s="216">
        <v>1</v>
      </c>
      <c r="F468" s="288">
        <v>50.6</v>
      </c>
      <c r="G468" s="216">
        <v>4</v>
      </c>
      <c r="H468" s="215" t="s">
        <v>1445</v>
      </c>
      <c r="I468" s="33"/>
      <c r="J468" s="254">
        <v>40299</v>
      </c>
    </row>
    <row r="469" spans="1:10" ht="12" customHeight="1">
      <c r="A469" s="122">
        <v>441</v>
      </c>
      <c r="B469" s="403" t="s">
        <v>959</v>
      </c>
      <c r="C469" s="367"/>
      <c r="D469" s="287">
        <v>4</v>
      </c>
      <c r="E469" s="216">
        <v>4</v>
      </c>
      <c r="F469" s="288">
        <v>165.28</v>
      </c>
      <c r="G469" s="216">
        <v>9</v>
      </c>
      <c r="H469" s="215" t="s">
        <v>1446</v>
      </c>
      <c r="I469" s="33"/>
      <c r="J469" s="254">
        <v>40299</v>
      </c>
    </row>
    <row r="470" spans="1:10" ht="12" customHeight="1">
      <c r="A470" s="122">
        <v>442</v>
      </c>
      <c r="B470" s="401" t="s">
        <v>964</v>
      </c>
      <c r="C470" s="238"/>
      <c r="D470" s="290">
        <v>2</v>
      </c>
      <c r="E470" s="216">
        <v>2</v>
      </c>
      <c r="F470" s="288">
        <v>101.06</v>
      </c>
      <c r="G470" s="216">
        <v>8</v>
      </c>
      <c r="H470" s="215" t="s">
        <v>1448</v>
      </c>
      <c r="I470" s="33"/>
      <c r="J470" s="254">
        <v>40299</v>
      </c>
    </row>
    <row r="471" spans="1:10" ht="12" customHeight="1">
      <c r="A471" s="122">
        <v>443</v>
      </c>
      <c r="B471" s="401" t="s">
        <v>966</v>
      </c>
      <c r="C471" s="238"/>
      <c r="D471" s="290">
        <v>2</v>
      </c>
      <c r="E471" s="216">
        <v>2</v>
      </c>
      <c r="F471" s="291">
        <v>64</v>
      </c>
      <c r="G471" s="216">
        <v>1</v>
      </c>
      <c r="H471" s="215" t="s">
        <v>1449</v>
      </c>
      <c r="I471" s="33"/>
      <c r="J471" s="254">
        <v>40299</v>
      </c>
    </row>
    <row r="472" spans="1:10" ht="12" customHeight="1">
      <c r="A472" s="122">
        <v>444</v>
      </c>
      <c r="B472" s="401" t="s">
        <v>967</v>
      </c>
      <c r="C472" s="238"/>
      <c r="D472" s="290">
        <v>2</v>
      </c>
      <c r="E472" s="216">
        <v>2</v>
      </c>
      <c r="F472" s="291">
        <v>56</v>
      </c>
      <c r="G472" s="216">
        <v>5</v>
      </c>
      <c r="H472" s="215" t="s">
        <v>1450</v>
      </c>
      <c r="I472" s="33"/>
      <c r="J472" s="254">
        <v>40299</v>
      </c>
    </row>
    <row r="473" spans="1:10" ht="12" customHeight="1">
      <c r="A473" s="122">
        <v>445</v>
      </c>
      <c r="B473" s="401" t="s">
        <v>968</v>
      </c>
      <c r="C473" s="238"/>
      <c r="D473" s="290">
        <v>2</v>
      </c>
      <c r="E473" s="216">
        <v>2</v>
      </c>
      <c r="F473" s="291">
        <v>96.95</v>
      </c>
      <c r="G473" s="216">
        <v>4</v>
      </c>
      <c r="H473" s="215" t="s">
        <v>1451</v>
      </c>
      <c r="I473" s="33"/>
      <c r="J473" s="254">
        <v>40299</v>
      </c>
    </row>
    <row r="474" spans="1:10" ht="12" customHeight="1">
      <c r="A474" s="122">
        <v>446</v>
      </c>
      <c r="B474" s="401" t="s">
        <v>972</v>
      </c>
      <c r="C474" s="238"/>
      <c r="D474" s="290">
        <v>2</v>
      </c>
      <c r="E474" s="216">
        <v>2</v>
      </c>
      <c r="F474" s="291">
        <v>99.2</v>
      </c>
      <c r="G474" s="216">
        <v>5</v>
      </c>
      <c r="H474" s="215" t="s">
        <v>1453</v>
      </c>
      <c r="I474" s="33"/>
      <c r="J474" s="254">
        <v>40299</v>
      </c>
    </row>
    <row r="475" spans="1:10" ht="12" customHeight="1">
      <c r="A475" s="122">
        <v>447</v>
      </c>
      <c r="B475" s="401" t="s">
        <v>976</v>
      </c>
      <c r="C475" s="238"/>
      <c r="D475" s="290">
        <v>18</v>
      </c>
      <c r="E475" s="216">
        <v>18</v>
      </c>
      <c r="F475" s="291">
        <v>933.2</v>
      </c>
      <c r="G475" s="216">
        <v>44</v>
      </c>
      <c r="H475" s="296" t="s">
        <v>1455</v>
      </c>
      <c r="I475" s="36"/>
      <c r="J475" s="254">
        <v>40299</v>
      </c>
    </row>
    <row r="476" spans="1:10" ht="12" customHeight="1">
      <c r="A476" s="122">
        <v>448</v>
      </c>
      <c r="B476" s="401" t="s">
        <v>978</v>
      </c>
      <c r="C476" s="238"/>
      <c r="D476" s="290">
        <v>2</v>
      </c>
      <c r="E476" s="216">
        <v>2</v>
      </c>
      <c r="F476" s="291">
        <v>135.8</v>
      </c>
      <c r="G476" s="216">
        <v>8</v>
      </c>
      <c r="H476" s="215" t="s">
        <v>1458</v>
      </c>
      <c r="I476" s="33"/>
      <c r="J476" s="254">
        <v>40299</v>
      </c>
    </row>
    <row r="477" spans="1:10" ht="12" customHeight="1">
      <c r="A477" s="122">
        <v>449</v>
      </c>
      <c r="B477" s="401" t="s">
        <v>979</v>
      </c>
      <c r="C477" s="238"/>
      <c r="D477" s="290">
        <v>2</v>
      </c>
      <c r="E477" s="216">
        <v>2</v>
      </c>
      <c r="F477" s="309">
        <v>97.2</v>
      </c>
      <c r="G477" s="216">
        <v>3</v>
      </c>
      <c r="H477" s="215" t="s">
        <v>1459</v>
      </c>
      <c r="I477" s="33"/>
      <c r="J477" s="254">
        <v>40299</v>
      </c>
    </row>
    <row r="478" spans="1:10" ht="12" customHeight="1">
      <c r="A478" s="122">
        <v>450</v>
      </c>
      <c r="B478" s="401" t="s">
        <v>981</v>
      </c>
      <c r="C478" s="238"/>
      <c r="D478" s="290">
        <v>2</v>
      </c>
      <c r="E478" s="216">
        <v>2</v>
      </c>
      <c r="F478" s="291">
        <v>221.5</v>
      </c>
      <c r="G478" s="216">
        <v>5</v>
      </c>
      <c r="H478" s="215" t="s">
        <v>1460</v>
      </c>
      <c r="I478" s="33"/>
      <c r="J478" s="254">
        <v>40299</v>
      </c>
    </row>
    <row r="479" spans="1:10" ht="12" customHeight="1">
      <c r="A479" s="122">
        <v>451</v>
      </c>
      <c r="B479" s="401" t="s">
        <v>982</v>
      </c>
      <c r="C479" s="238"/>
      <c r="D479" s="290">
        <v>1</v>
      </c>
      <c r="E479" s="216">
        <v>1</v>
      </c>
      <c r="F479" s="291">
        <v>90.9</v>
      </c>
      <c r="G479" s="216">
        <v>5</v>
      </c>
      <c r="H479" s="215" t="s">
        <v>1456</v>
      </c>
      <c r="I479" s="33"/>
      <c r="J479" s="254">
        <v>40299</v>
      </c>
    </row>
    <row r="480" spans="1:10" ht="12" customHeight="1">
      <c r="A480" s="122">
        <v>452</v>
      </c>
      <c r="B480" s="401" t="s">
        <v>984</v>
      </c>
      <c r="C480" s="238"/>
      <c r="D480" s="290">
        <v>2</v>
      </c>
      <c r="E480" s="216">
        <v>2</v>
      </c>
      <c r="F480" s="291">
        <v>147.6</v>
      </c>
      <c r="G480" s="216">
        <v>9</v>
      </c>
      <c r="H480" s="215" t="s">
        <v>1461</v>
      </c>
      <c r="I480" s="33"/>
      <c r="J480" s="254">
        <v>40299</v>
      </c>
    </row>
    <row r="481" spans="1:10" ht="12" customHeight="1">
      <c r="A481" s="122">
        <v>453</v>
      </c>
      <c r="B481" s="401" t="s">
        <v>988</v>
      </c>
      <c r="C481" s="238"/>
      <c r="D481" s="290">
        <v>1</v>
      </c>
      <c r="E481" s="216">
        <v>1</v>
      </c>
      <c r="F481" s="291">
        <v>92</v>
      </c>
      <c r="G481" s="216">
        <v>6</v>
      </c>
      <c r="H481" s="215" t="s">
        <v>1457</v>
      </c>
      <c r="I481" s="33"/>
      <c r="J481" s="254">
        <v>40299</v>
      </c>
    </row>
    <row r="482" spans="1:10" ht="12" customHeight="1">
      <c r="A482" s="122">
        <v>454</v>
      </c>
      <c r="B482" s="401" t="s">
        <v>989</v>
      </c>
      <c r="C482" s="238"/>
      <c r="D482" s="290">
        <v>1</v>
      </c>
      <c r="E482" s="216">
        <v>1</v>
      </c>
      <c r="F482" s="291">
        <v>55.7</v>
      </c>
      <c r="G482" s="216">
        <v>3</v>
      </c>
      <c r="H482" s="215" t="s">
        <v>1463</v>
      </c>
      <c r="I482" s="33"/>
      <c r="J482" s="254">
        <v>40299</v>
      </c>
    </row>
    <row r="483" spans="1:10" ht="12" customHeight="1">
      <c r="A483" s="122">
        <v>455</v>
      </c>
      <c r="B483" s="401" t="s">
        <v>991</v>
      </c>
      <c r="C483" s="238"/>
      <c r="D483" s="290">
        <v>2</v>
      </c>
      <c r="E483" s="216">
        <v>2</v>
      </c>
      <c r="F483" s="291">
        <v>111.3</v>
      </c>
      <c r="G483" s="216">
        <v>4</v>
      </c>
      <c r="H483" s="215" t="s">
        <v>1464</v>
      </c>
      <c r="I483" s="33"/>
      <c r="J483" s="254">
        <v>40299</v>
      </c>
    </row>
    <row r="484" spans="1:10" ht="12.75" customHeight="1">
      <c r="A484" s="122">
        <v>456</v>
      </c>
      <c r="B484" s="401" t="s">
        <v>993</v>
      </c>
      <c r="C484" s="238"/>
      <c r="D484" s="290">
        <v>2</v>
      </c>
      <c r="E484" s="216">
        <v>2</v>
      </c>
      <c r="F484" s="291">
        <v>135.2</v>
      </c>
      <c r="G484" s="216">
        <v>7</v>
      </c>
      <c r="H484" s="215" t="s">
        <v>1465</v>
      </c>
      <c r="I484" s="33"/>
      <c r="J484" s="254">
        <v>40299</v>
      </c>
    </row>
    <row r="485" spans="1:10" ht="13.5" customHeight="1">
      <c r="A485" s="122">
        <v>457</v>
      </c>
      <c r="B485" s="401" t="s">
        <v>995</v>
      </c>
      <c r="C485" s="238"/>
      <c r="D485" s="290">
        <v>2</v>
      </c>
      <c r="E485" s="216">
        <v>2</v>
      </c>
      <c r="F485" s="291">
        <v>103.6</v>
      </c>
      <c r="G485" s="216">
        <v>3</v>
      </c>
      <c r="H485" s="215" t="s">
        <v>1466</v>
      </c>
      <c r="I485" s="33"/>
      <c r="J485" s="254">
        <v>40299</v>
      </c>
    </row>
    <row r="486" spans="1:10" ht="12" customHeight="1">
      <c r="A486" s="122">
        <v>458</v>
      </c>
      <c r="B486" s="401" t="s">
        <v>997</v>
      </c>
      <c r="C486" s="238"/>
      <c r="D486" s="290">
        <v>2</v>
      </c>
      <c r="E486" s="216">
        <v>2</v>
      </c>
      <c r="F486" s="291">
        <v>139.29</v>
      </c>
      <c r="G486" s="216">
        <v>3</v>
      </c>
      <c r="H486" s="215" t="s">
        <v>1467</v>
      </c>
      <c r="I486" s="33"/>
      <c r="J486" s="254">
        <v>40299</v>
      </c>
    </row>
    <row r="487" spans="1:10" ht="12.75" customHeight="1">
      <c r="A487" s="122">
        <v>459</v>
      </c>
      <c r="B487" s="401" t="s">
        <v>999</v>
      </c>
      <c r="C487" s="238"/>
      <c r="D487" s="290">
        <v>2</v>
      </c>
      <c r="E487" s="216">
        <v>2</v>
      </c>
      <c r="F487" s="291">
        <v>124</v>
      </c>
      <c r="G487" s="216">
        <v>6</v>
      </c>
      <c r="H487" s="215" t="s">
        <v>1468</v>
      </c>
      <c r="I487" s="33"/>
      <c r="J487" s="254">
        <v>40299</v>
      </c>
    </row>
    <row r="488" spans="1:10" ht="12" customHeight="1">
      <c r="A488" s="122">
        <v>460</v>
      </c>
      <c r="B488" s="401" t="s">
        <v>1002</v>
      </c>
      <c r="C488" s="238"/>
      <c r="D488" s="290">
        <v>2</v>
      </c>
      <c r="E488" s="216">
        <v>2</v>
      </c>
      <c r="F488" s="291">
        <v>88</v>
      </c>
      <c r="G488" s="216">
        <v>5</v>
      </c>
      <c r="H488" s="215" t="s">
        <v>1470</v>
      </c>
      <c r="I488" s="33"/>
      <c r="J488" s="254">
        <v>40299</v>
      </c>
    </row>
    <row r="489" spans="1:10" ht="12" customHeight="1">
      <c r="A489" s="122">
        <v>461</v>
      </c>
      <c r="B489" s="401" t="s">
        <v>1004</v>
      </c>
      <c r="C489" s="238"/>
      <c r="D489" s="290">
        <v>27</v>
      </c>
      <c r="E489" s="216">
        <v>27</v>
      </c>
      <c r="F489" s="291">
        <v>1300.1</v>
      </c>
      <c r="G489" s="216">
        <v>66</v>
      </c>
      <c r="H489" s="215" t="s">
        <v>1471</v>
      </c>
      <c r="I489" s="33"/>
      <c r="J489" s="254">
        <v>40299</v>
      </c>
    </row>
    <row r="490" spans="1:10" ht="12" customHeight="1">
      <c r="A490" s="122">
        <v>462</v>
      </c>
      <c r="B490" s="401" t="s">
        <v>1006</v>
      </c>
      <c r="C490" s="238"/>
      <c r="D490" s="290">
        <v>27</v>
      </c>
      <c r="E490" s="216">
        <v>27</v>
      </c>
      <c r="F490" s="291">
        <v>1301.59</v>
      </c>
      <c r="G490" s="216">
        <v>62</v>
      </c>
      <c r="H490" s="215" t="s">
        <v>1472</v>
      </c>
      <c r="I490" s="33"/>
      <c r="J490" s="254">
        <v>40299</v>
      </c>
    </row>
    <row r="491" spans="1:10" ht="12" customHeight="1">
      <c r="A491" s="122">
        <v>463</v>
      </c>
      <c r="B491" s="401" t="s">
        <v>1008</v>
      </c>
      <c r="C491" s="238"/>
      <c r="D491" s="290">
        <v>27</v>
      </c>
      <c r="E491" s="216">
        <v>27</v>
      </c>
      <c r="F491" s="291">
        <v>1289.23</v>
      </c>
      <c r="G491" s="216">
        <v>76</v>
      </c>
      <c r="H491" s="215" t="s">
        <v>1473</v>
      </c>
      <c r="I491" s="33"/>
      <c r="J491" s="254">
        <v>40299</v>
      </c>
    </row>
    <row r="492" spans="1:10" ht="12" customHeight="1">
      <c r="A492" s="122">
        <v>464</v>
      </c>
      <c r="B492" s="401" t="s">
        <v>1011</v>
      </c>
      <c r="C492" s="238"/>
      <c r="D492" s="290">
        <v>26</v>
      </c>
      <c r="E492" s="216">
        <v>26</v>
      </c>
      <c r="F492" s="291">
        <v>1253.97</v>
      </c>
      <c r="G492" s="216">
        <v>57</v>
      </c>
      <c r="H492" s="215" t="s">
        <v>1474</v>
      </c>
      <c r="I492" s="33"/>
      <c r="J492" s="254">
        <v>40299</v>
      </c>
    </row>
    <row r="493" spans="1:10" ht="12" customHeight="1">
      <c r="A493" s="122">
        <v>465</v>
      </c>
      <c r="B493" s="401" t="s">
        <v>1013</v>
      </c>
      <c r="C493" s="238"/>
      <c r="D493" s="290">
        <v>27</v>
      </c>
      <c r="E493" s="216">
        <v>27</v>
      </c>
      <c r="F493" s="291">
        <v>1313.3</v>
      </c>
      <c r="G493" s="216">
        <v>80</v>
      </c>
      <c r="H493" s="215" t="s">
        <v>1475</v>
      </c>
      <c r="I493" s="33"/>
      <c r="J493" s="254">
        <v>40299</v>
      </c>
    </row>
    <row r="494" spans="1:10" ht="12" customHeight="1">
      <c r="A494" s="122">
        <v>466</v>
      </c>
      <c r="B494" s="401" t="s">
        <v>1015</v>
      </c>
      <c r="C494" s="238"/>
      <c r="D494" s="290">
        <v>27</v>
      </c>
      <c r="E494" s="216">
        <v>27</v>
      </c>
      <c r="F494" s="291">
        <v>1302.49</v>
      </c>
      <c r="G494" s="216">
        <v>62</v>
      </c>
      <c r="H494" s="215" t="s">
        <v>1476</v>
      </c>
      <c r="I494" s="33"/>
      <c r="J494" s="254">
        <v>40299</v>
      </c>
    </row>
    <row r="495" spans="1:10" ht="12" customHeight="1">
      <c r="A495" s="122">
        <v>467</v>
      </c>
      <c r="B495" s="401" t="s">
        <v>1017</v>
      </c>
      <c r="C495" s="238"/>
      <c r="D495" s="290">
        <v>27</v>
      </c>
      <c r="E495" s="216">
        <v>27</v>
      </c>
      <c r="F495" s="291">
        <v>1280.86</v>
      </c>
      <c r="G495" s="216">
        <v>87</v>
      </c>
      <c r="H495" s="215" t="s">
        <v>1477</v>
      </c>
      <c r="I495" s="33"/>
      <c r="J495" s="254">
        <v>40299</v>
      </c>
    </row>
    <row r="496" spans="1:10" ht="12" customHeight="1">
      <c r="A496" s="122">
        <v>468</v>
      </c>
      <c r="B496" s="401" t="s">
        <v>1019</v>
      </c>
      <c r="C496" s="238"/>
      <c r="D496" s="290">
        <v>27</v>
      </c>
      <c r="E496" s="216">
        <v>27</v>
      </c>
      <c r="F496" s="291">
        <v>1306.54</v>
      </c>
      <c r="G496" s="216">
        <v>74</v>
      </c>
      <c r="H496" s="215" t="s">
        <v>1478</v>
      </c>
      <c r="I496" s="33"/>
      <c r="J496" s="254">
        <v>40299</v>
      </c>
    </row>
    <row r="497" spans="1:10" ht="12" customHeight="1">
      <c r="A497" s="122">
        <v>469</v>
      </c>
      <c r="B497" s="401" t="s">
        <v>1021</v>
      </c>
      <c r="C497" s="238"/>
      <c r="D497" s="290">
        <v>12</v>
      </c>
      <c r="E497" s="216">
        <v>12</v>
      </c>
      <c r="F497" s="291">
        <v>542.6</v>
      </c>
      <c r="G497" s="216">
        <v>29</v>
      </c>
      <c r="H497" s="215" t="s">
        <v>1479</v>
      </c>
      <c r="I497" s="33"/>
      <c r="J497" s="254">
        <v>40299</v>
      </c>
    </row>
    <row r="498" spans="1:10" ht="12" customHeight="1">
      <c r="A498" s="122">
        <v>470</v>
      </c>
      <c r="B498" s="401" t="s">
        <v>1023</v>
      </c>
      <c r="C498" s="238"/>
      <c r="D498" s="290">
        <v>8</v>
      </c>
      <c r="E498" s="216">
        <v>8</v>
      </c>
      <c r="F498" s="291">
        <v>216.2</v>
      </c>
      <c r="G498" s="216">
        <v>17</v>
      </c>
      <c r="H498" s="215" t="s">
        <v>1480</v>
      </c>
      <c r="I498" s="33"/>
      <c r="J498" s="254">
        <v>40299</v>
      </c>
    </row>
    <row r="499" spans="1:10" ht="13.5" customHeight="1">
      <c r="A499" s="122">
        <v>471</v>
      </c>
      <c r="B499" s="401" t="s">
        <v>1025</v>
      </c>
      <c r="C499" s="238"/>
      <c r="D499" s="290">
        <v>12</v>
      </c>
      <c r="E499" s="216">
        <v>12</v>
      </c>
      <c r="F499" s="310">
        <v>544.5</v>
      </c>
      <c r="G499" s="216">
        <v>34</v>
      </c>
      <c r="H499" s="215" t="s">
        <v>1481</v>
      </c>
      <c r="I499" s="33"/>
      <c r="J499" s="254">
        <v>40299</v>
      </c>
    </row>
    <row r="500" spans="1:10" ht="13.5" customHeight="1">
      <c r="A500" s="122">
        <v>472</v>
      </c>
      <c r="B500" s="401" t="s">
        <v>1027</v>
      </c>
      <c r="C500" s="238"/>
      <c r="D500" s="292">
        <v>10</v>
      </c>
      <c r="E500" s="216">
        <v>10</v>
      </c>
      <c r="F500" s="309">
        <v>254.7</v>
      </c>
      <c r="G500" s="216">
        <v>19</v>
      </c>
      <c r="H500" s="215" t="s">
        <v>1484</v>
      </c>
      <c r="I500" s="33"/>
      <c r="J500" s="254">
        <v>40299</v>
      </c>
    </row>
    <row r="501" spans="1:10" ht="13.5" customHeight="1">
      <c r="A501" s="122">
        <v>473</v>
      </c>
      <c r="B501" s="402" t="s">
        <v>1029</v>
      </c>
      <c r="C501" s="244"/>
      <c r="D501" s="287">
        <v>4</v>
      </c>
      <c r="E501" s="216">
        <v>4</v>
      </c>
      <c r="F501" s="291">
        <v>133.9</v>
      </c>
      <c r="G501" s="216">
        <v>7</v>
      </c>
      <c r="H501" s="215" t="s">
        <v>1482</v>
      </c>
      <c r="I501" s="33"/>
      <c r="J501" s="254">
        <v>40299</v>
      </c>
    </row>
    <row r="502" spans="1:10" ht="13.5" customHeight="1">
      <c r="A502" s="122">
        <v>474</v>
      </c>
      <c r="B502" s="403" t="s">
        <v>1030</v>
      </c>
      <c r="C502" s="367"/>
      <c r="D502" s="287">
        <v>3</v>
      </c>
      <c r="E502" s="216">
        <v>3</v>
      </c>
      <c r="F502" s="288">
        <v>116.7</v>
      </c>
      <c r="G502" s="216">
        <v>3</v>
      </c>
      <c r="H502" s="215" t="s">
        <v>1483</v>
      </c>
      <c r="I502" s="33"/>
      <c r="J502" s="254">
        <v>40299</v>
      </c>
    </row>
    <row r="503" spans="1:10" ht="13.5" customHeight="1">
      <c r="A503" s="122"/>
      <c r="B503" s="404" t="s">
        <v>1269</v>
      </c>
      <c r="C503" s="367"/>
      <c r="D503" s="320">
        <f>SUM(D460:D502)</f>
        <v>425</v>
      </c>
      <c r="E503" s="320">
        <f>SUM(E460:E502)</f>
        <v>426</v>
      </c>
      <c r="F503" s="321">
        <f>SUM(F460:F502)</f>
        <v>20149.56</v>
      </c>
      <c r="G503" s="321">
        <f>SUM(G460:G502)</f>
        <v>1130</v>
      </c>
      <c r="H503" s="215"/>
      <c r="I503" s="33"/>
      <c r="J503" s="254"/>
    </row>
    <row r="504" spans="1:10" ht="13.5" customHeight="1">
      <c r="A504" s="122"/>
      <c r="B504" s="79" t="s">
        <v>1034</v>
      </c>
      <c r="C504" s="79"/>
      <c r="D504" s="79"/>
      <c r="E504" s="79"/>
      <c r="F504" s="79"/>
      <c r="G504" s="79"/>
      <c r="H504" s="79"/>
      <c r="I504" s="79"/>
      <c r="J504" s="405"/>
    </row>
    <row r="505" spans="1:10" ht="12" customHeight="1">
      <c r="A505" s="122">
        <v>475</v>
      </c>
      <c r="B505" s="403" t="s">
        <v>1035</v>
      </c>
      <c r="C505" s="367"/>
      <c r="D505" s="287">
        <v>8</v>
      </c>
      <c r="E505" s="216">
        <v>8</v>
      </c>
      <c r="F505" s="295">
        <v>298.1</v>
      </c>
      <c r="G505" s="216">
        <v>12</v>
      </c>
      <c r="H505" s="215" t="s">
        <v>1672</v>
      </c>
      <c r="I505" s="33"/>
      <c r="J505" s="254">
        <v>40299</v>
      </c>
    </row>
    <row r="506" spans="1:10" ht="12" customHeight="1">
      <c r="A506" s="122">
        <v>476</v>
      </c>
      <c r="B506" s="403" t="s">
        <v>1037</v>
      </c>
      <c r="C506" s="367"/>
      <c r="D506" s="287">
        <v>8</v>
      </c>
      <c r="E506" s="216">
        <v>8</v>
      </c>
      <c r="F506" s="295">
        <v>314</v>
      </c>
      <c r="G506" s="216">
        <v>12</v>
      </c>
      <c r="H506" s="215" t="s">
        <v>1673</v>
      </c>
      <c r="I506" s="33"/>
      <c r="J506" s="254">
        <v>40299</v>
      </c>
    </row>
    <row r="507" spans="1:10" ht="12" customHeight="1">
      <c r="A507" s="122">
        <v>477</v>
      </c>
      <c r="B507" s="403" t="s">
        <v>1039</v>
      </c>
      <c r="C507" s="367"/>
      <c r="D507" s="287">
        <v>8</v>
      </c>
      <c r="E507" s="216">
        <v>8</v>
      </c>
      <c r="F507" s="295">
        <v>310.1</v>
      </c>
      <c r="G507" s="216">
        <v>14</v>
      </c>
      <c r="H507" s="215" t="s">
        <v>1674</v>
      </c>
      <c r="I507" s="33"/>
      <c r="J507" s="254">
        <v>40299</v>
      </c>
    </row>
    <row r="508" spans="1:10" ht="12" customHeight="1">
      <c r="A508" s="122">
        <v>478</v>
      </c>
      <c r="B508" s="403" t="s">
        <v>1041</v>
      </c>
      <c r="C508" s="367"/>
      <c r="D508" s="287">
        <v>2</v>
      </c>
      <c r="E508" s="216">
        <v>2</v>
      </c>
      <c r="F508" s="295">
        <v>64.3</v>
      </c>
      <c r="G508" s="216">
        <v>1</v>
      </c>
      <c r="H508" s="215" t="s">
        <v>1675</v>
      </c>
      <c r="I508" s="33"/>
      <c r="J508" s="254">
        <v>40299</v>
      </c>
    </row>
    <row r="509" spans="1:10" ht="12" customHeight="1">
      <c r="A509" s="122">
        <v>479</v>
      </c>
      <c r="B509" s="403" t="s">
        <v>1043</v>
      </c>
      <c r="C509" s="367"/>
      <c r="D509" s="287">
        <v>2</v>
      </c>
      <c r="E509" s="216">
        <v>2</v>
      </c>
      <c r="F509" s="295">
        <v>87.4</v>
      </c>
      <c r="G509" s="216">
        <v>3</v>
      </c>
      <c r="H509" s="215" t="s">
        <v>1676</v>
      </c>
      <c r="I509" s="33"/>
      <c r="J509" s="254">
        <v>40299</v>
      </c>
    </row>
    <row r="510" spans="1:10" ht="12" customHeight="1">
      <c r="A510" s="122">
        <v>480</v>
      </c>
      <c r="B510" s="403" t="s">
        <v>1045</v>
      </c>
      <c r="C510" s="367"/>
      <c r="D510" s="287">
        <v>6</v>
      </c>
      <c r="E510" s="216">
        <v>6</v>
      </c>
      <c r="F510" s="295">
        <v>278.5</v>
      </c>
      <c r="G510" s="216">
        <v>29</v>
      </c>
      <c r="H510" s="215" t="s">
        <v>1692</v>
      </c>
      <c r="I510" s="33"/>
      <c r="J510" s="254">
        <v>41067</v>
      </c>
    </row>
    <row r="511" spans="1:10" ht="12" customHeight="1">
      <c r="A511" s="122">
        <v>481</v>
      </c>
      <c r="B511" s="403" t="s">
        <v>1047</v>
      </c>
      <c r="C511" s="367"/>
      <c r="D511" s="287">
        <v>6</v>
      </c>
      <c r="E511" s="216">
        <v>6</v>
      </c>
      <c r="F511" s="295">
        <v>279.4</v>
      </c>
      <c r="G511" s="216">
        <v>17</v>
      </c>
      <c r="H511" s="215" t="s">
        <v>1694</v>
      </c>
      <c r="I511" s="33"/>
      <c r="J511" s="254">
        <v>41067</v>
      </c>
    </row>
    <row r="512" spans="1:10" ht="12" customHeight="1">
      <c r="A512" s="122">
        <v>482</v>
      </c>
      <c r="B512" s="403" t="s">
        <v>1049</v>
      </c>
      <c r="C512" s="367"/>
      <c r="D512" s="287">
        <v>3</v>
      </c>
      <c r="E512" s="216">
        <v>3</v>
      </c>
      <c r="F512" s="295">
        <v>95.4</v>
      </c>
      <c r="G512" s="216">
        <v>5</v>
      </c>
      <c r="H512" s="215" t="s">
        <v>1677</v>
      </c>
      <c r="I512" s="33"/>
      <c r="J512" s="254">
        <v>40299</v>
      </c>
    </row>
    <row r="513" spans="1:10" ht="12" customHeight="1">
      <c r="A513" s="122">
        <v>483</v>
      </c>
      <c r="B513" s="403" t="s">
        <v>1051</v>
      </c>
      <c r="C513" s="367"/>
      <c r="D513" s="287">
        <v>4</v>
      </c>
      <c r="E513" s="216">
        <v>4</v>
      </c>
      <c r="F513" s="295">
        <v>157.3</v>
      </c>
      <c r="G513" s="216">
        <v>9</v>
      </c>
      <c r="H513" s="215" t="s">
        <v>1678</v>
      </c>
      <c r="I513" s="33"/>
      <c r="J513" s="254">
        <v>40299</v>
      </c>
    </row>
    <row r="514" spans="1:10" ht="12" customHeight="1">
      <c r="A514" s="122">
        <v>484</v>
      </c>
      <c r="B514" s="403" t="s">
        <v>1053</v>
      </c>
      <c r="C514" s="367"/>
      <c r="D514" s="287">
        <v>18</v>
      </c>
      <c r="E514" s="216">
        <v>18</v>
      </c>
      <c r="F514" s="295">
        <v>833.4</v>
      </c>
      <c r="G514" s="216">
        <v>50</v>
      </c>
      <c r="H514" s="215" t="s">
        <v>1688</v>
      </c>
      <c r="I514" s="33"/>
      <c r="J514" s="254">
        <v>40299</v>
      </c>
    </row>
    <row r="515" spans="1:10" ht="12" customHeight="1">
      <c r="A515" s="122">
        <v>485</v>
      </c>
      <c r="B515" s="403" t="s">
        <v>1055</v>
      </c>
      <c r="C515" s="367"/>
      <c r="D515" s="287">
        <v>18</v>
      </c>
      <c r="E515" s="216">
        <v>18</v>
      </c>
      <c r="F515" s="295">
        <v>832</v>
      </c>
      <c r="G515" s="216">
        <v>48</v>
      </c>
      <c r="H515" s="215" t="s">
        <v>1683</v>
      </c>
      <c r="I515" s="33"/>
      <c r="J515" s="254">
        <v>40299</v>
      </c>
    </row>
    <row r="516" spans="1:10" ht="12" customHeight="1">
      <c r="A516" s="122">
        <v>486</v>
      </c>
      <c r="B516" s="403" t="s">
        <v>1057</v>
      </c>
      <c r="C516" s="367"/>
      <c r="D516" s="287">
        <v>24</v>
      </c>
      <c r="E516" s="216">
        <v>24</v>
      </c>
      <c r="F516" s="295">
        <v>1293.8</v>
      </c>
      <c r="G516" s="216">
        <v>75</v>
      </c>
      <c r="H516" s="215" t="s">
        <v>1689</v>
      </c>
      <c r="I516" s="33"/>
      <c r="J516" s="254">
        <v>40299</v>
      </c>
    </row>
    <row r="517" spans="1:10" ht="12" customHeight="1">
      <c r="A517" s="122">
        <v>487</v>
      </c>
      <c r="B517" s="403" t="s">
        <v>1059</v>
      </c>
      <c r="C517" s="367"/>
      <c r="D517" s="287">
        <v>24</v>
      </c>
      <c r="E517" s="268">
        <v>24</v>
      </c>
      <c r="F517" s="295">
        <v>1295.6</v>
      </c>
      <c r="G517" s="216">
        <v>78</v>
      </c>
      <c r="H517" s="215" t="s">
        <v>1690</v>
      </c>
      <c r="I517" s="33"/>
      <c r="J517" s="254">
        <v>40299</v>
      </c>
    </row>
    <row r="518" spans="1:10" ht="12" customHeight="1">
      <c r="A518" s="122">
        <v>488</v>
      </c>
      <c r="B518" s="403" t="s">
        <v>1061</v>
      </c>
      <c r="C518" s="367"/>
      <c r="D518" s="287">
        <v>36</v>
      </c>
      <c r="E518" s="268">
        <v>36</v>
      </c>
      <c r="F518" s="295">
        <v>1338.1</v>
      </c>
      <c r="G518" s="216">
        <v>66</v>
      </c>
      <c r="H518" s="215" t="s">
        <v>1691</v>
      </c>
      <c r="I518" s="33"/>
      <c r="J518" s="254">
        <v>40299</v>
      </c>
    </row>
    <row r="519" spans="1:10" ht="12" customHeight="1">
      <c r="A519" s="122">
        <v>489</v>
      </c>
      <c r="B519" s="403" t="s">
        <v>1063</v>
      </c>
      <c r="C519" s="367"/>
      <c r="D519" s="287">
        <v>3</v>
      </c>
      <c r="E519" s="268">
        <v>3</v>
      </c>
      <c r="F519" s="295">
        <v>135.9</v>
      </c>
      <c r="G519" s="216">
        <v>10</v>
      </c>
      <c r="H519" s="215" t="s">
        <v>1679</v>
      </c>
      <c r="I519" s="33"/>
      <c r="J519" s="254">
        <v>40299</v>
      </c>
    </row>
    <row r="520" spans="1:10" ht="12" customHeight="1">
      <c r="A520" s="122">
        <v>490</v>
      </c>
      <c r="B520" s="403" t="s">
        <v>1064</v>
      </c>
      <c r="C520" s="367"/>
      <c r="D520" s="287">
        <v>3</v>
      </c>
      <c r="E520" s="215">
        <v>3</v>
      </c>
      <c r="F520" s="295">
        <v>100.4</v>
      </c>
      <c r="G520" s="216">
        <v>12</v>
      </c>
      <c r="H520" s="215" t="s">
        <v>1680</v>
      </c>
      <c r="I520" s="33"/>
      <c r="J520" s="254">
        <v>40299</v>
      </c>
    </row>
    <row r="521" spans="1:10" ht="12" customHeight="1">
      <c r="A521" s="122">
        <v>491</v>
      </c>
      <c r="B521" s="403" t="s">
        <v>1066</v>
      </c>
      <c r="C521" s="367"/>
      <c r="D521" s="287">
        <v>4</v>
      </c>
      <c r="E521" s="215">
        <v>4</v>
      </c>
      <c r="F521" s="295">
        <v>101.3</v>
      </c>
      <c r="G521" s="216">
        <v>3</v>
      </c>
      <c r="H521" s="215" t="s">
        <v>1681</v>
      </c>
      <c r="I521" s="33"/>
      <c r="J521" s="254">
        <v>40299</v>
      </c>
    </row>
    <row r="522" spans="1:10" ht="12" customHeight="1">
      <c r="A522" s="122">
        <v>492</v>
      </c>
      <c r="B522" s="403" t="s">
        <v>1068</v>
      </c>
      <c r="C522" s="367"/>
      <c r="D522" s="287">
        <v>3</v>
      </c>
      <c r="E522" s="216">
        <v>3</v>
      </c>
      <c r="F522" s="295">
        <v>102.9</v>
      </c>
      <c r="G522" s="216">
        <v>8</v>
      </c>
      <c r="H522" s="215" t="s">
        <v>1682</v>
      </c>
      <c r="I522" s="33"/>
      <c r="J522" s="254">
        <v>40299</v>
      </c>
    </row>
    <row r="523" spans="1:10" ht="12" customHeight="1">
      <c r="A523" s="122">
        <v>493</v>
      </c>
      <c r="B523" s="403" t="s">
        <v>1070</v>
      </c>
      <c r="C523" s="367"/>
      <c r="D523" s="287">
        <v>6</v>
      </c>
      <c r="E523" s="216">
        <v>6</v>
      </c>
      <c r="F523" s="295">
        <v>278.1</v>
      </c>
      <c r="G523" s="216">
        <v>23</v>
      </c>
      <c r="H523" s="215" t="s">
        <v>1684</v>
      </c>
      <c r="I523" s="33"/>
      <c r="J523" s="254">
        <v>40299</v>
      </c>
    </row>
    <row r="524" spans="1:10" ht="12" customHeight="1">
      <c r="A524" s="122">
        <v>494</v>
      </c>
      <c r="B524" s="403" t="s">
        <v>1072</v>
      </c>
      <c r="C524" s="367"/>
      <c r="D524" s="287">
        <v>6</v>
      </c>
      <c r="E524" s="216">
        <v>6</v>
      </c>
      <c r="F524" s="295">
        <v>279.2</v>
      </c>
      <c r="G524" s="216">
        <v>16</v>
      </c>
      <c r="H524" s="215" t="s">
        <v>1685</v>
      </c>
      <c r="I524" s="33"/>
      <c r="J524" s="254">
        <v>40299</v>
      </c>
    </row>
    <row r="525" spans="1:10" ht="12" customHeight="1">
      <c r="A525" s="122">
        <v>495</v>
      </c>
      <c r="B525" s="403" t="s">
        <v>1074</v>
      </c>
      <c r="C525" s="209"/>
      <c r="D525" s="287">
        <v>2</v>
      </c>
      <c r="E525" s="216">
        <v>2</v>
      </c>
      <c r="F525" s="299">
        <v>183.5</v>
      </c>
      <c r="G525" s="216">
        <v>5</v>
      </c>
      <c r="H525" s="215" t="s">
        <v>1686</v>
      </c>
      <c r="I525" s="33"/>
      <c r="J525" s="254">
        <v>40299</v>
      </c>
    </row>
    <row r="526" spans="1:10" ht="12" customHeight="1">
      <c r="A526" s="122">
        <v>496</v>
      </c>
      <c r="B526" s="403" t="s">
        <v>1076</v>
      </c>
      <c r="C526" s="209"/>
      <c r="D526" s="287">
        <v>2</v>
      </c>
      <c r="E526" s="216">
        <v>2</v>
      </c>
      <c r="F526" s="300">
        <v>164.2</v>
      </c>
      <c r="G526" s="216">
        <v>9</v>
      </c>
      <c r="H526" s="215" t="s">
        <v>1687</v>
      </c>
      <c r="I526" s="33"/>
      <c r="J526" s="254">
        <v>40299</v>
      </c>
    </row>
    <row r="527" spans="1:10" ht="12" customHeight="1">
      <c r="A527" s="122">
        <v>497</v>
      </c>
      <c r="B527" s="403" t="s">
        <v>1078</v>
      </c>
      <c r="C527" s="209"/>
      <c r="D527" s="287">
        <v>8</v>
      </c>
      <c r="E527" s="216">
        <v>8</v>
      </c>
      <c r="F527" s="301">
        <v>179</v>
      </c>
      <c r="G527" s="216">
        <v>16</v>
      </c>
      <c r="H527" s="215" t="s">
        <v>1693</v>
      </c>
      <c r="I527" s="33"/>
      <c r="J527" s="254">
        <v>40299</v>
      </c>
    </row>
    <row r="528" spans="1:10" ht="12" customHeight="1">
      <c r="A528" s="122">
        <v>498</v>
      </c>
      <c r="B528" s="403" t="s">
        <v>1080</v>
      </c>
      <c r="C528" s="209"/>
      <c r="D528" s="287">
        <v>4</v>
      </c>
      <c r="E528" s="216">
        <v>4</v>
      </c>
      <c r="F528" s="301">
        <v>115.7</v>
      </c>
      <c r="G528" s="216">
        <v>8</v>
      </c>
      <c r="H528" s="215" t="s">
        <v>1689</v>
      </c>
      <c r="I528" s="33"/>
      <c r="J528" s="254">
        <v>40299</v>
      </c>
    </row>
    <row r="529" spans="1:10" ht="12" customHeight="1">
      <c r="A529" s="122">
        <v>499</v>
      </c>
      <c r="B529" s="403" t="s">
        <v>1082</v>
      </c>
      <c r="C529" s="209"/>
      <c r="D529" s="287">
        <v>18</v>
      </c>
      <c r="E529" s="216">
        <v>19</v>
      </c>
      <c r="F529" s="301">
        <v>835.1</v>
      </c>
      <c r="G529" s="216">
        <v>48</v>
      </c>
      <c r="H529" s="215" t="s">
        <v>1698</v>
      </c>
      <c r="I529" s="33"/>
      <c r="J529" s="254">
        <v>40299</v>
      </c>
    </row>
    <row r="530" spans="1:10" ht="12" customHeight="1">
      <c r="A530" s="122">
        <v>500</v>
      </c>
      <c r="B530" s="403" t="s">
        <v>1084</v>
      </c>
      <c r="C530" s="209"/>
      <c r="D530" s="287">
        <v>18</v>
      </c>
      <c r="E530" s="216">
        <v>18</v>
      </c>
      <c r="F530" s="301">
        <v>837.9</v>
      </c>
      <c r="G530" s="216">
        <v>42</v>
      </c>
      <c r="H530" s="215" t="s">
        <v>1699</v>
      </c>
      <c r="I530" s="33"/>
      <c r="J530" s="254">
        <v>40299</v>
      </c>
    </row>
    <row r="531" spans="1:10" ht="12" customHeight="1">
      <c r="A531" s="122">
        <v>501</v>
      </c>
      <c r="B531" s="403" t="s">
        <v>1086</v>
      </c>
      <c r="C531" s="209"/>
      <c r="D531" s="287">
        <v>12</v>
      </c>
      <c r="E531" s="216">
        <v>13</v>
      </c>
      <c r="F531" s="301">
        <v>471.5</v>
      </c>
      <c r="G531" s="216">
        <v>19</v>
      </c>
      <c r="H531" s="215" t="s">
        <v>1695</v>
      </c>
      <c r="I531" s="33"/>
      <c r="J531" s="254">
        <v>40299</v>
      </c>
    </row>
    <row r="532" spans="1:10" ht="12" customHeight="1">
      <c r="A532" s="122">
        <v>502</v>
      </c>
      <c r="B532" s="403" t="s">
        <v>1088</v>
      </c>
      <c r="C532" s="209"/>
      <c r="D532" s="287">
        <v>18</v>
      </c>
      <c r="E532" s="216">
        <v>18</v>
      </c>
      <c r="F532" s="301">
        <v>839.5</v>
      </c>
      <c r="G532" s="216">
        <v>52</v>
      </c>
      <c r="H532" s="215" t="s">
        <v>1696</v>
      </c>
      <c r="I532" s="33"/>
      <c r="J532" s="254">
        <v>40299</v>
      </c>
    </row>
    <row r="533" spans="1:10" ht="12" customHeight="1">
      <c r="A533" s="122">
        <v>503</v>
      </c>
      <c r="B533" s="403" t="s">
        <v>1090</v>
      </c>
      <c r="C533" s="209"/>
      <c r="D533" s="287">
        <v>18</v>
      </c>
      <c r="E533" s="216">
        <v>18</v>
      </c>
      <c r="F533" s="301">
        <v>836.6</v>
      </c>
      <c r="G533" s="216">
        <v>47</v>
      </c>
      <c r="H533" s="215" t="s">
        <v>1697</v>
      </c>
      <c r="I533" s="33"/>
      <c r="J533" s="254">
        <v>40299</v>
      </c>
    </row>
    <row r="534" spans="1:10" ht="12" customHeight="1">
      <c r="A534" s="122">
        <v>504</v>
      </c>
      <c r="B534" s="403" t="s">
        <v>1092</v>
      </c>
      <c r="C534" s="209"/>
      <c r="D534" s="287">
        <v>18</v>
      </c>
      <c r="E534" s="216">
        <v>18</v>
      </c>
      <c r="F534" s="301">
        <v>852.3</v>
      </c>
      <c r="G534" s="216">
        <v>45</v>
      </c>
      <c r="H534" s="215" t="s">
        <v>1700</v>
      </c>
      <c r="I534" s="33"/>
      <c r="J534" s="254">
        <v>40299</v>
      </c>
    </row>
    <row r="535" spans="1:10" ht="12" customHeight="1">
      <c r="A535" s="122">
        <v>505</v>
      </c>
      <c r="B535" s="403" t="s">
        <v>1094</v>
      </c>
      <c r="C535" s="209"/>
      <c r="D535" s="287">
        <v>18</v>
      </c>
      <c r="E535" s="216">
        <v>18</v>
      </c>
      <c r="F535" s="301">
        <v>870.4</v>
      </c>
      <c r="G535" s="216">
        <v>37</v>
      </c>
      <c r="H535" s="215" t="s">
        <v>1701</v>
      </c>
      <c r="I535" s="33"/>
      <c r="J535" s="254">
        <v>40299</v>
      </c>
    </row>
    <row r="536" spans="1:10" ht="12" customHeight="1">
      <c r="A536" s="122">
        <v>506</v>
      </c>
      <c r="B536" s="403" t="s">
        <v>1096</v>
      </c>
      <c r="C536" s="209"/>
      <c r="D536" s="287">
        <v>18</v>
      </c>
      <c r="E536" s="216">
        <v>18</v>
      </c>
      <c r="F536" s="301">
        <v>864.7</v>
      </c>
      <c r="G536" s="216">
        <v>53</v>
      </c>
      <c r="H536" s="215" t="s">
        <v>1702</v>
      </c>
      <c r="I536" s="33"/>
      <c r="J536" s="254">
        <v>40299</v>
      </c>
    </row>
    <row r="537" spans="1:10" ht="12" customHeight="1">
      <c r="A537" s="122">
        <v>507</v>
      </c>
      <c r="B537" s="403" t="s">
        <v>1097</v>
      </c>
      <c r="C537" s="209"/>
      <c r="D537" s="287">
        <v>18</v>
      </c>
      <c r="E537" s="216">
        <v>18</v>
      </c>
      <c r="F537" s="301">
        <v>831.3</v>
      </c>
      <c r="G537" s="216">
        <v>45</v>
      </c>
      <c r="H537" s="215" t="s">
        <v>1703</v>
      </c>
      <c r="I537" s="33"/>
      <c r="J537" s="254">
        <v>40299</v>
      </c>
    </row>
    <row r="538" spans="1:10" ht="12" customHeight="1">
      <c r="A538" s="122">
        <v>508</v>
      </c>
      <c r="B538" s="403" t="s">
        <v>1099</v>
      </c>
      <c r="C538" s="209"/>
      <c r="D538" s="287">
        <v>18</v>
      </c>
      <c r="E538" s="216">
        <v>19</v>
      </c>
      <c r="F538" s="301">
        <v>836.7</v>
      </c>
      <c r="G538" s="216">
        <v>38</v>
      </c>
      <c r="H538" s="215" t="s">
        <v>1704</v>
      </c>
      <c r="I538" s="33"/>
      <c r="J538" s="254">
        <v>40299</v>
      </c>
    </row>
    <row r="539" spans="1:10" ht="12" customHeight="1">
      <c r="A539" s="122">
        <v>509</v>
      </c>
      <c r="B539" s="403" t="s">
        <v>1100</v>
      </c>
      <c r="C539" s="209"/>
      <c r="D539" s="287">
        <v>18</v>
      </c>
      <c r="E539" s="216">
        <v>18</v>
      </c>
      <c r="F539" s="301">
        <v>836.5</v>
      </c>
      <c r="G539" s="216">
        <v>54</v>
      </c>
      <c r="H539" s="215" t="s">
        <v>1705</v>
      </c>
      <c r="I539" s="33"/>
      <c r="J539" s="254">
        <v>40299</v>
      </c>
    </row>
    <row r="540" spans="1:10" ht="26.25" customHeight="1">
      <c r="A540" s="122">
        <v>510</v>
      </c>
      <c r="B540" s="403" t="s">
        <v>1102</v>
      </c>
      <c r="C540" s="209"/>
      <c r="D540" s="287">
        <v>32</v>
      </c>
      <c r="E540" s="216">
        <v>32</v>
      </c>
      <c r="F540" s="301">
        <v>1290.6</v>
      </c>
      <c r="G540" s="216">
        <v>63</v>
      </c>
      <c r="H540" s="215"/>
      <c r="I540" s="33" t="s">
        <v>1708</v>
      </c>
      <c r="J540" s="254">
        <v>40299</v>
      </c>
    </row>
    <row r="541" spans="1:10" ht="24.75" customHeight="1">
      <c r="A541" s="122">
        <v>511</v>
      </c>
      <c r="B541" s="403" t="s">
        <v>1104</v>
      </c>
      <c r="C541" s="209"/>
      <c r="D541" s="287">
        <v>60</v>
      </c>
      <c r="E541" s="216">
        <v>60</v>
      </c>
      <c r="F541" s="301">
        <v>2465.9</v>
      </c>
      <c r="G541" s="216">
        <v>125</v>
      </c>
      <c r="H541" s="215"/>
      <c r="I541" s="33" t="s">
        <v>1708</v>
      </c>
      <c r="J541" s="254">
        <v>40299</v>
      </c>
    </row>
    <row r="542" spans="1:10" ht="24.75" customHeight="1">
      <c r="A542" s="122">
        <v>512</v>
      </c>
      <c r="B542" s="403" t="s">
        <v>1108</v>
      </c>
      <c r="C542" s="209"/>
      <c r="D542" s="287">
        <v>75</v>
      </c>
      <c r="E542" s="216">
        <v>75</v>
      </c>
      <c r="F542" s="301">
        <v>3462.5</v>
      </c>
      <c r="G542" s="216">
        <v>182</v>
      </c>
      <c r="H542" s="215"/>
      <c r="I542" s="33" t="s">
        <v>1708</v>
      </c>
      <c r="J542" s="254">
        <v>40299</v>
      </c>
    </row>
    <row r="543" spans="1:10" ht="23.25" customHeight="1">
      <c r="A543" s="122">
        <v>513</v>
      </c>
      <c r="B543" s="403" t="s">
        <v>1111</v>
      </c>
      <c r="C543" s="209"/>
      <c r="D543" s="287">
        <v>75</v>
      </c>
      <c r="E543" s="216">
        <v>75</v>
      </c>
      <c r="F543" s="301">
        <v>3484.6</v>
      </c>
      <c r="G543" s="216">
        <v>154</v>
      </c>
      <c r="H543" s="215"/>
      <c r="I543" s="33" t="s">
        <v>1708</v>
      </c>
      <c r="J543" s="254">
        <v>40299</v>
      </c>
    </row>
    <row r="544" spans="1:10" ht="25.5" customHeight="1">
      <c r="A544" s="122">
        <v>514</v>
      </c>
      <c r="B544" s="403" t="s">
        <v>1114</v>
      </c>
      <c r="C544" s="209"/>
      <c r="D544" s="287">
        <v>75</v>
      </c>
      <c r="E544" s="216">
        <v>76</v>
      </c>
      <c r="F544" s="301">
        <v>3539.9</v>
      </c>
      <c r="G544" s="216">
        <v>163</v>
      </c>
      <c r="H544" s="215"/>
      <c r="I544" s="33" t="s">
        <v>1708</v>
      </c>
      <c r="J544" s="254">
        <v>40299</v>
      </c>
    </row>
    <row r="545" spans="1:10" ht="24" customHeight="1">
      <c r="A545" s="122">
        <v>515</v>
      </c>
      <c r="B545" s="403" t="s">
        <v>1118</v>
      </c>
      <c r="C545" s="209"/>
      <c r="D545" s="287">
        <v>75</v>
      </c>
      <c r="E545" s="216">
        <v>75</v>
      </c>
      <c r="F545" s="301">
        <v>3562.3</v>
      </c>
      <c r="G545" s="216">
        <v>160</v>
      </c>
      <c r="H545" s="215"/>
      <c r="I545" s="33" t="s">
        <v>1708</v>
      </c>
      <c r="J545" s="254">
        <v>40299</v>
      </c>
    </row>
    <row r="546" spans="1:10" ht="28.5" customHeight="1">
      <c r="A546" s="122">
        <v>516</v>
      </c>
      <c r="B546" s="403" t="s">
        <v>1121</v>
      </c>
      <c r="C546" s="209"/>
      <c r="D546" s="287">
        <v>80</v>
      </c>
      <c r="E546" s="216">
        <v>80</v>
      </c>
      <c r="F546" s="301">
        <v>4000.7</v>
      </c>
      <c r="G546" s="216">
        <v>192</v>
      </c>
      <c r="H546" s="215"/>
      <c r="I546" s="33" t="s">
        <v>1708</v>
      </c>
      <c r="J546" s="254">
        <v>40299</v>
      </c>
    </row>
    <row r="547" spans="1:10" ht="12" customHeight="1">
      <c r="A547" s="122">
        <v>517</v>
      </c>
      <c r="B547" s="403" t="s">
        <v>1124</v>
      </c>
      <c r="C547" s="209"/>
      <c r="D547" s="287">
        <v>8</v>
      </c>
      <c r="E547" s="216">
        <v>8</v>
      </c>
      <c r="F547" s="301">
        <v>473.5</v>
      </c>
      <c r="G547" s="216">
        <v>16</v>
      </c>
      <c r="H547" s="215" t="s">
        <v>1706</v>
      </c>
      <c r="I547" s="33"/>
      <c r="J547" s="254">
        <v>40299</v>
      </c>
    </row>
    <row r="548" spans="1:10" ht="24.75" customHeight="1">
      <c r="A548" s="122">
        <v>518</v>
      </c>
      <c r="B548" s="403" t="s">
        <v>1128</v>
      </c>
      <c r="C548" s="209"/>
      <c r="D548" s="287">
        <v>16</v>
      </c>
      <c r="E548" s="216">
        <v>16</v>
      </c>
      <c r="F548" s="300">
        <v>643.6</v>
      </c>
      <c r="G548" s="216">
        <v>29</v>
      </c>
      <c r="H548" s="215"/>
      <c r="I548" s="33" t="s">
        <v>1708</v>
      </c>
      <c r="J548" s="254">
        <v>40299</v>
      </c>
    </row>
    <row r="549" spans="1:10" ht="26.25" customHeight="1">
      <c r="A549" s="122">
        <v>519</v>
      </c>
      <c r="B549" s="403" t="s">
        <v>1130</v>
      </c>
      <c r="C549" s="367"/>
      <c r="D549" s="287">
        <v>32</v>
      </c>
      <c r="E549" s="216">
        <v>32</v>
      </c>
      <c r="F549" s="299">
        <v>1280.2</v>
      </c>
      <c r="G549" s="216">
        <v>68</v>
      </c>
      <c r="H549" s="215"/>
      <c r="I549" s="33" t="s">
        <v>1708</v>
      </c>
      <c r="J549" s="254">
        <v>40299</v>
      </c>
    </row>
    <row r="550" spans="1:10" ht="24.75" customHeight="1" thickBot="1">
      <c r="A550" s="122">
        <v>520</v>
      </c>
      <c r="B550" s="414" t="s">
        <v>1132</v>
      </c>
      <c r="C550" s="415"/>
      <c r="D550" s="293">
        <v>31</v>
      </c>
      <c r="E550" s="294">
        <v>31</v>
      </c>
      <c r="F550" s="305">
        <v>1239</v>
      </c>
      <c r="G550" s="294">
        <v>58</v>
      </c>
      <c r="H550" s="179"/>
      <c r="I550" s="159" t="s">
        <v>1708</v>
      </c>
      <c r="J550" s="182">
        <v>40299</v>
      </c>
    </row>
    <row r="551" spans="1:10" ht="17.25" customHeight="1" thickBot="1">
      <c r="A551" s="165"/>
      <c r="B551" s="438" t="s">
        <v>1269</v>
      </c>
      <c r="C551" s="439"/>
      <c r="D551" s="322">
        <f>SUM(D505:D550)</f>
        <v>959</v>
      </c>
      <c r="E551" s="322">
        <f>SUM(E505:E550)</f>
        <v>963</v>
      </c>
      <c r="F551" s="322">
        <f>SUM(F505:F550)</f>
        <v>43472.899999999994</v>
      </c>
      <c r="G551" s="323">
        <f>SUM(G505:G550)</f>
        <v>2219</v>
      </c>
      <c r="H551" s="286"/>
      <c r="I551" s="169"/>
      <c r="J551" s="257"/>
    </row>
    <row r="552" spans="1:10" ht="13.5" customHeight="1">
      <c r="A552" s="190"/>
      <c r="B552" s="79" t="s">
        <v>1137</v>
      </c>
      <c r="C552" s="79"/>
      <c r="D552" s="79"/>
      <c r="E552" s="79"/>
      <c r="F552" s="79"/>
      <c r="G552" s="79"/>
      <c r="H552" s="79"/>
      <c r="I552" s="79"/>
      <c r="J552" s="405"/>
    </row>
    <row r="553" spans="1:10" ht="12" customHeight="1">
      <c r="A553" s="122">
        <v>521</v>
      </c>
      <c r="B553" s="403" t="s">
        <v>1138</v>
      </c>
      <c r="C553" s="367"/>
      <c r="D553" s="287">
        <v>22</v>
      </c>
      <c r="E553" s="216">
        <v>23</v>
      </c>
      <c r="F553" s="289">
        <v>921.8</v>
      </c>
      <c r="G553" s="216">
        <v>60</v>
      </c>
      <c r="H553" s="215" t="s">
        <v>1709</v>
      </c>
      <c r="I553" s="33"/>
      <c r="J553" s="254">
        <v>40299</v>
      </c>
    </row>
    <row r="554" spans="1:10" ht="12" customHeight="1" thickBot="1">
      <c r="A554" s="220">
        <v>522</v>
      </c>
      <c r="B554" s="414" t="s">
        <v>1140</v>
      </c>
      <c r="C554" s="415"/>
      <c r="D554" s="293">
        <v>24</v>
      </c>
      <c r="E554" s="294">
        <v>24</v>
      </c>
      <c r="F554" s="289">
        <v>1143.5</v>
      </c>
      <c r="G554" s="294">
        <v>61</v>
      </c>
      <c r="H554" s="179" t="s">
        <v>1710</v>
      </c>
      <c r="I554" s="159"/>
      <c r="J554" s="182">
        <v>40299</v>
      </c>
    </row>
    <row r="555" spans="1:10" ht="14.25" customHeight="1" thickBot="1">
      <c r="A555" s="165"/>
      <c r="B555" s="416" t="s">
        <v>1269</v>
      </c>
      <c r="C555" s="420"/>
      <c r="D555" s="264">
        <f>SUM(D553:D554)</f>
        <v>46</v>
      </c>
      <c r="E555" s="264">
        <f>SUM(E553:E554)</f>
        <v>47</v>
      </c>
      <c r="F555" s="265">
        <f>SUM(F553:F554)</f>
        <v>2065.3</v>
      </c>
      <c r="G555" s="265">
        <f>SUM(G553:G554)</f>
        <v>121</v>
      </c>
      <c r="H555" s="286"/>
      <c r="I555" s="169"/>
      <c r="J555" s="256"/>
    </row>
    <row r="556" spans="1:10" ht="13.5" customHeight="1">
      <c r="A556" s="190"/>
      <c r="B556" s="442" t="s">
        <v>1142</v>
      </c>
      <c r="C556" s="443"/>
      <c r="D556" s="443"/>
      <c r="E556" s="443"/>
      <c r="F556" s="443"/>
      <c r="G556" s="443"/>
      <c r="H556" s="443"/>
      <c r="I556" s="443"/>
      <c r="J556" s="444"/>
    </row>
    <row r="557" spans="1:10" ht="13.5" customHeight="1">
      <c r="A557" s="122">
        <v>523</v>
      </c>
      <c r="B557" s="447" t="s">
        <v>1772</v>
      </c>
      <c r="C557" s="448"/>
      <c r="D557" s="324">
        <v>36</v>
      </c>
      <c r="E557" s="324">
        <v>36</v>
      </c>
      <c r="F557" s="325">
        <v>2140.1</v>
      </c>
      <c r="G557" s="326">
        <v>53</v>
      </c>
      <c r="H557" s="327" t="s">
        <v>1773</v>
      </c>
      <c r="I557" s="156"/>
      <c r="J557" s="258">
        <v>42036</v>
      </c>
    </row>
    <row r="558" spans="1:10" ht="12" customHeight="1">
      <c r="A558" s="122">
        <v>524</v>
      </c>
      <c r="B558" s="418" t="s">
        <v>1143</v>
      </c>
      <c r="C558" s="419"/>
      <c r="D558" s="328">
        <v>4</v>
      </c>
      <c r="E558" s="268">
        <v>4</v>
      </c>
      <c r="F558" s="279">
        <v>115.4</v>
      </c>
      <c r="G558" s="268">
        <v>5</v>
      </c>
      <c r="H558" s="329" t="s">
        <v>1738</v>
      </c>
      <c r="I558" s="151"/>
      <c r="J558" s="254">
        <v>41944</v>
      </c>
    </row>
    <row r="559" spans="1:10" ht="12" customHeight="1">
      <c r="A559" s="122">
        <v>525</v>
      </c>
      <c r="B559" s="403" t="s">
        <v>1145</v>
      </c>
      <c r="C559" s="367"/>
      <c r="D559" s="273">
        <v>4</v>
      </c>
      <c r="E559" s="268">
        <v>4</v>
      </c>
      <c r="F559" s="272">
        <v>219.9</v>
      </c>
      <c r="G559" s="268">
        <v>15</v>
      </c>
      <c r="H559" s="215" t="s">
        <v>1740</v>
      </c>
      <c r="I559" s="33"/>
      <c r="J559" s="259">
        <v>41944</v>
      </c>
    </row>
    <row r="560" spans="1:10" ht="12" customHeight="1">
      <c r="A560" s="122">
        <v>526</v>
      </c>
      <c r="B560" s="403" t="s">
        <v>1147</v>
      </c>
      <c r="C560" s="367"/>
      <c r="D560" s="273">
        <v>12</v>
      </c>
      <c r="E560" s="268">
        <v>12</v>
      </c>
      <c r="F560" s="272">
        <v>488.5</v>
      </c>
      <c r="G560" s="268">
        <v>25</v>
      </c>
      <c r="H560" s="215" t="s">
        <v>1741</v>
      </c>
      <c r="I560" s="33"/>
      <c r="J560" s="259">
        <v>41944</v>
      </c>
    </row>
    <row r="561" spans="1:10" ht="12" customHeight="1">
      <c r="A561" s="122">
        <v>527</v>
      </c>
      <c r="B561" s="403" t="s">
        <v>1149</v>
      </c>
      <c r="C561" s="367"/>
      <c r="D561" s="273">
        <v>2</v>
      </c>
      <c r="E561" s="268">
        <v>2</v>
      </c>
      <c r="F561" s="272">
        <v>204.7</v>
      </c>
      <c r="G561" s="268">
        <v>8</v>
      </c>
      <c r="H561" s="215" t="s">
        <v>1742</v>
      </c>
      <c r="I561" s="33"/>
      <c r="J561" s="259">
        <v>41944</v>
      </c>
    </row>
    <row r="562" spans="1:10" ht="12" customHeight="1">
      <c r="A562" s="122">
        <v>528</v>
      </c>
      <c r="B562" s="403" t="s">
        <v>1151</v>
      </c>
      <c r="C562" s="367"/>
      <c r="D562" s="273">
        <v>12</v>
      </c>
      <c r="E562" s="268">
        <v>12</v>
      </c>
      <c r="F562" s="272">
        <v>534.3</v>
      </c>
      <c r="G562" s="268">
        <v>33</v>
      </c>
      <c r="H562" s="215" t="s">
        <v>1743</v>
      </c>
      <c r="I562" s="33"/>
      <c r="J562" s="259">
        <v>41944</v>
      </c>
    </row>
    <row r="563" spans="1:10" ht="12" customHeight="1">
      <c r="A563" s="122">
        <v>529</v>
      </c>
      <c r="B563" s="403" t="s">
        <v>1153</v>
      </c>
      <c r="C563" s="367"/>
      <c r="D563" s="273">
        <v>16</v>
      </c>
      <c r="E563" s="268">
        <v>16</v>
      </c>
      <c r="F563" s="272">
        <v>789</v>
      </c>
      <c r="G563" s="268">
        <v>34</v>
      </c>
      <c r="H563" s="215" t="s">
        <v>1744</v>
      </c>
      <c r="I563" s="33"/>
      <c r="J563" s="259">
        <v>41944</v>
      </c>
    </row>
    <row r="564" spans="1:10" ht="12" customHeight="1">
      <c r="A564" s="122">
        <v>530</v>
      </c>
      <c r="B564" s="403" t="s">
        <v>1155</v>
      </c>
      <c r="C564" s="367"/>
      <c r="D564" s="273">
        <v>12</v>
      </c>
      <c r="E564" s="268">
        <v>12</v>
      </c>
      <c r="F564" s="272">
        <v>528.4</v>
      </c>
      <c r="G564" s="268">
        <v>26</v>
      </c>
      <c r="H564" s="215" t="s">
        <v>1745</v>
      </c>
      <c r="I564" s="33"/>
      <c r="J564" s="259">
        <v>41944</v>
      </c>
    </row>
    <row r="565" spans="1:10" ht="12" customHeight="1">
      <c r="A565" s="122">
        <v>531</v>
      </c>
      <c r="B565" s="403" t="s">
        <v>1157</v>
      </c>
      <c r="C565" s="367"/>
      <c r="D565" s="273">
        <v>4</v>
      </c>
      <c r="E565" s="268">
        <v>4</v>
      </c>
      <c r="F565" s="272">
        <v>184.7</v>
      </c>
      <c r="G565" s="268">
        <v>14</v>
      </c>
      <c r="H565" s="215" t="s">
        <v>1746</v>
      </c>
      <c r="I565" s="33"/>
      <c r="J565" s="259">
        <v>41944</v>
      </c>
    </row>
    <row r="566" spans="1:10" ht="12" customHeight="1">
      <c r="A566" s="122">
        <v>532</v>
      </c>
      <c r="B566" s="403" t="s">
        <v>1159</v>
      </c>
      <c r="C566" s="367"/>
      <c r="D566" s="273">
        <v>4</v>
      </c>
      <c r="E566" s="268">
        <v>4</v>
      </c>
      <c r="F566" s="272">
        <v>255.8</v>
      </c>
      <c r="G566" s="268">
        <v>16</v>
      </c>
      <c r="H566" s="215" t="s">
        <v>1747</v>
      </c>
      <c r="I566" s="33"/>
      <c r="J566" s="259">
        <v>41944</v>
      </c>
    </row>
    <row r="567" spans="1:10" ht="12" customHeight="1">
      <c r="A567" s="122">
        <v>533</v>
      </c>
      <c r="B567" s="403" t="s">
        <v>1161</v>
      </c>
      <c r="C567" s="367"/>
      <c r="D567" s="273">
        <v>2</v>
      </c>
      <c r="E567" s="268">
        <v>2</v>
      </c>
      <c r="F567" s="272">
        <v>96.5</v>
      </c>
      <c r="G567" s="268">
        <v>5</v>
      </c>
      <c r="H567" s="215" t="s">
        <v>1711</v>
      </c>
      <c r="I567" s="33"/>
      <c r="J567" s="254">
        <v>41548</v>
      </c>
    </row>
    <row r="568" spans="1:10" ht="12" customHeight="1">
      <c r="A568" s="122">
        <v>534</v>
      </c>
      <c r="B568" s="403" t="s">
        <v>1163</v>
      </c>
      <c r="C568" s="367"/>
      <c r="D568" s="273">
        <v>3</v>
      </c>
      <c r="E568" s="268">
        <v>3</v>
      </c>
      <c r="F568" s="272">
        <v>109</v>
      </c>
      <c r="G568" s="268">
        <v>8</v>
      </c>
      <c r="H568" s="215" t="s">
        <v>1718</v>
      </c>
      <c r="I568" s="33"/>
      <c r="J568" s="254">
        <v>41548</v>
      </c>
    </row>
    <row r="569" spans="1:10" ht="12" customHeight="1">
      <c r="A569" s="122">
        <v>535</v>
      </c>
      <c r="B569" s="403" t="s">
        <v>1165</v>
      </c>
      <c r="C569" s="367"/>
      <c r="D569" s="273">
        <v>3</v>
      </c>
      <c r="E569" s="268">
        <v>6</v>
      </c>
      <c r="F569" s="272">
        <v>176.8</v>
      </c>
      <c r="G569" s="268">
        <v>10</v>
      </c>
      <c r="H569" s="215" t="s">
        <v>1719</v>
      </c>
      <c r="I569" s="33"/>
      <c r="J569" s="254">
        <v>41548</v>
      </c>
    </row>
    <row r="570" spans="1:10" ht="12" customHeight="1">
      <c r="A570" s="122">
        <v>536</v>
      </c>
      <c r="B570" s="403" t="s">
        <v>1167</v>
      </c>
      <c r="C570" s="367"/>
      <c r="D570" s="273">
        <v>4</v>
      </c>
      <c r="E570" s="268">
        <v>4</v>
      </c>
      <c r="F570" s="272">
        <v>108</v>
      </c>
      <c r="G570" s="268">
        <v>3</v>
      </c>
      <c r="H570" s="215" t="s">
        <v>1720</v>
      </c>
      <c r="I570" s="33"/>
      <c r="J570" s="254">
        <v>41548</v>
      </c>
    </row>
    <row r="571" spans="1:10" ht="12" customHeight="1">
      <c r="A571" s="122">
        <v>537</v>
      </c>
      <c r="B571" s="403" t="s">
        <v>1169</v>
      </c>
      <c r="C571" s="367"/>
      <c r="D571" s="273">
        <v>4</v>
      </c>
      <c r="E571" s="268">
        <v>5</v>
      </c>
      <c r="F571" s="272">
        <v>267.3</v>
      </c>
      <c r="G571" s="268">
        <v>15</v>
      </c>
      <c r="H571" s="215" t="s">
        <v>1721</v>
      </c>
      <c r="I571" s="33"/>
      <c r="J571" s="254">
        <v>41548</v>
      </c>
    </row>
    <row r="572" spans="1:10" ht="12" customHeight="1">
      <c r="A572" s="122">
        <v>538</v>
      </c>
      <c r="B572" s="403" t="s">
        <v>1171</v>
      </c>
      <c r="C572" s="367"/>
      <c r="D572" s="273">
        <v>4</v>
      </c>
      <c r="E572" s="268">
        <v>8</v>
      </c>
      <c r="F572" s="272">
        <v>270</v>
      </c>
      <c r="G572" s="268">
        <v>10</v>
      </c>
      <c r="H572" s="215" t="s">
        <v>1722</v>
      </c>
      <c r="I572" s="33"/>
      <c r="J572" s="254">
        <v>41548</v>
      </c>
    </row>
    <row r="573" spans="1:10" ht="12" customHeight="1">
      <c r="A573" s="122">
        <v>539</v>
      </c>
      <c r="B573" s="403" t="s">
        <v>1173</v>
      </c>
      <c r="C573" s="367"/>
      <c r="D573" s="273">
        <v>4</v>
      </c>
      <c r="E573" s="268">
        <v>4</v>
      </c>
      <c r="F573" s="272">
        <v>106</v>
      </c>
      <c r="G573" s="268">
        <v>4</v>
      </c>
      <c r="H573" s="215" t="s">
        <v>1723</v>
      </c>
      <c r="I573" s="33"/>
      <c r="J573" s="254">
        <v>41548</v>
      </c>
    </row>
    <row r="574" spans="1:10" ht="12" customHeight="1">
      <c r="A574" s="122">
        <v>540</v>
      </c>
      <c r="B574" s="403" t="s">
        <v>1175</v>
      </c>
      <c r="C574" s="367"/>
      <c r="D574" s="273">
        <v>4</v>
      </c>
      <c r="E574" s="268">
        <v>4</v>
      </c>
      <c r="F574" s="272">
        <v>144</v>
      </c>
      <c r="G574" s="268">
        <v>12</v>
      </c>
      <c r="H574" s="215" t="s">
        <v>1724</v>
      </c>
      <c r="I574" s="33"/>
      <c r="J574" s="254">
        <v>41548</v>
      </c>
    </row>
    <row r="575" spans="1:10" ht="12" customHeight="1">
      <c r="A575" s="122">
        <v>541</v>
      </c>
      <c r="B575" s="403" t="s">
        <v>1177</v>
      </c>
      <c r="C575" s="367"/>
      <c r="D575" s="273">
        <v>18</v>
      </c>
      <c r="E575" s="268">
        <v>18</v>
      </c>
      <c r="F575" s="272">
        <v>855.2</v>
      </c>
      <c r="G575" s="268">
        <v>35</v>
      </c>
      <c r="H575" s="215" t="s">
        <v>1725</v>
      </c>
      <c r="I575" s="33"/>
      <c r="J575" s="254">
        <v>41548</v>
      </c>
    </row>
    <row r="576" spans="1:10" ht="12" customHeight="1">
      <c r="A576" s="122">
        <v>542</v>
      </c>
      <c r="B576" s="403" t="s">
        <v>1179</v>
      </c>
      <c r="C576" s="367"/>
      <c r="D576" s="273">
        <v>4</v>
      </c>
      <c r="E576" s="268">
        <v>4</v>
      </c>
      <c r="F576" s="272">
        <v>120.2</v>
      </c>
      <c r="G576" s="268">
        <v>7</v>
      </c>
      <c r="H576" s="215" t="s">
        <v>1726</v>
      </c>
      <c r="I576" s="33"/>
      <c r="J576" s="254">
        <v>41548</v>
      </c>
    </row>
    <row r="577" spans="1:10" ht="12" customHeight="1">
      <c r="A577" s="122">
        <v>543</v>
      </c>
      <c r="B577" s="403" t="s">
        <v>1181</v>
      </c>
      <c r="C577" s="367"/>
      <c r="D577" s="273">
        <v>4</v>
      </c>
      <c r="E577" s="268">
        <v>4</v>
      </c>
      <c r="F577" s="272">
        <v>121.1</v>
      </c>
      <c r="G577" s="268">
        <v>6</v>
      </c>
      <c r="H577" s="215" t="s">
        <v>1727</v>
      </c>
      <c r="I577" s="33"/>
      <c r="J577" s="254">
        <v>41548</v>
      </c>
    </row>
    <row r="578" spans="1:10" ht="12" customHeight="1">
      <c r="A578" s="122">
        <v>544</v>
      </c>
      <c r="B578" s="403" t="s">
        <v>1183</v>
      </c>
      <c r="C578" s="367"/>
      <c r="D578" s="273">
        <v>6</v>
      </c>
      <c r="E578" s="268">
        <v>6</v>
      </c>
      <c r="F578" s="272">
        <v>129</v>
      </c>
      <c r="G578" s="268">
        <v>14</v>
      </c>
      <c r="H578" s="215" t="s">
        <v>1728</v>
      </c>
      <c r="I578" s="33"/>
      <c r="J578" s="254">
        <v>41548</v>
      </c>
    </row>
    <row r="579" spans="1:10" ht="12" customHeight="1">
      <c r="A579" s="122">
        <v>545</v>
      </c>
      <c r="B579" s="403" t="s">
        <v>1184</v>
      </c>
      <c r="C579" s="367"/>
      <c r="D579" s="273">
        <v>2</v>
      </c>
      <c r="E579" s="268">
        <v>2</v>
      </c>
      <c r="F579" s="272">
        <v>79.7</v>
      </c>
      <c r="G579" s="268">
        <v>4</v>
      </c>
      <c r="H579" s="215" t="s">
        <v>1729</v>
      </c>
      <c r="I579" s="33"/>
      <c r="J579" s="254">
        <v>41548</v>
      </c>
    </row>
    <row r="580" spans="1:10" ht="12" customHeight="1">
      <c r="A580" s="122">
        <v>546</v>
      </c>
      <c r="B580" s="403" t="s">
        <v>1186</v>
      </c>
      <c r="C580" s="367"/>
      <c r="D580" s="273">
        <v>9</v>
      </c>
      <c r="E580" s="268">
        <v>9</v>
      </c>
      <c r="F580" s="272">
        <v>308</v>
      </c>
      <c r="G580" s="268">
        <v>20</v>
      </c>
      <c r="H580" s="215" t="s">
        <v>1730</v>
      </c>
      <c r="I580" s="33"/>
      <c r="J580" s="254">
        <v>41548</v>
      </c>
    </row>
    <row r="581" spans="1:10" ht="12" customHeight="1">
      <c r="A581" s="122">
        <v>547</v>
      </c>
      <c r="B581" s="403" t="s">
        <v>1188</v>
      </c>
      <c r="C581" s="367"/>
      <c r="D581" s="273">
        <v>2</v>
      </c>
      <c r="E581" s="268">
        <v>3</v>
      </c>
      <c r="F581" s="272">
        <v>95.8</v>
      </c>
      <c r="G581" s="268">
        <v>6</v>
      </c>
      <c r="H581" s="215" t="s">
        <v>1731</v>
      </c>
      <c r="I581" s="33"/>
      <c r="J581" s="254">
        <v>41548</v>
      </c>
    </row>
    <row r="582" spans="1:10" ht="12" customHeight="1">
      <c r="A582" s="122">
        <v>548</v>
      </c>
      <c r="B582" s="403" t="s">
        <v>1190</v>
      </c>
      <c r="C582" s="367"/>
      <c r="D582" s="273">
        <v>6</v>
      </c>
      <c r="E582" s="268">
        <v>6</v>
      </c>
      <c r="F582" s="272">
        <v>256.1</v>
      </c>
      <c r="G582" s="268">
        <v>14</v>
      </c>
      <c r="H582" s="215" t="s">
        <v>1732</v>
      </c>
      <c r="I582" s="33"/>
      <c r="J582" s="254">
        <v>41548</v>
      </c>
    </row>
    <row r="583" spans="1:10" ht="12" customHeight="1">
      <c r="A583" s="122">
        <v>549</v>
      </c>
      <c r="B583" s="403" t="s">
        <v>1192</v>
      </c>
      <c r="C583" s="367"/>
      <c r="D583" s="273">
        <v>4</v>
      </c>
      <c r="E583" s="268">
        <v>4</v>
      </c>
      <c r="F583" s="272">
        <v>241.7</v>
      </c>
      <c r="G583" s="268">
        <v>11</v>
      </c>
      <c r="H583" s="215" t="s">
        <v>1717</v>
      </c>
      <c r="I583" s="33"/>
      <c r="J583" s="254">
        <v>41548</v>
      </c>
    </row>
    <row r="584" spans="1:10" ht="12" customHeight="1">
      <c r="A584" s="122">
        <v>550</v>
      </c>
      <c r="B584" s="403" t="s">
        <v>1194</v>
      </c>
      <c r="C584" s="367"/>
      <c r="D584" s="273">
        <v>2</v>
      </c>
      <c r="E584" s="268">
        <v>2</v>
      </c>
      <c r="F584" s="272">
        <v>133.3</v>
      </c>
      <c r="G584" s="268">
        <v>9</v>
      </c>
      <c r="H584" s="215" t="s">
        <v>1737</v>
      </c>
      <c r="I584" s="33"/>
      <c r="J584" s="254">
        <v>41548</v>
      </c>
    </row>
    <row r="585" spans="1:10" ht="12" customHeight="1">
      <c r="A585" s="122">
        <v>551</v>
      </c>
      <c r="B585" s="403" t="s">
        <v>1197</v>
      </c>
      <c r="C585" s="367"/>
      <c r="D585" s="273">
        <v>2</v>
      </c>
      <c r="E585" s="268">
        <v>2</v>
      </c>
      <c r="F585" s="272">
        <v>134.9</v>
      </c>
      <c r="G585" s="268">
        <v>10</v>
      </c>
      <c r="H585" s="215" t="s">
        <v>1734</v>
      </c>
      <c r="I585" s="33"/>
      <c r="J585" s="254">
        <v>41548</v>
      </c>
    </row>
    <row r="586" spans="1:10" ht="12" customHeight="1">
      <c r="A586" s="122">
        <v>552</v>
      </c>
      <c r="B586" s="403" t="s">
        <v>1198</v>
      </c>
      <c r="C586" s="367"/>
      <c r="D586" s="273">
        <v>22</v>
      </c>
      <c r="E586" s="268">
        <v>22</v>
      </c>
      <c r="F586" s="272">
        <v>972.44</v>
      </c>
      <c r="G586" s="268">
        <v>46</v>
      </c>
      <c r="H586" s="215" t="s">
        <v>1735</v>
      </c>
      <c r="I586" s="33"/>
      <c r="J586" s="254">
        <v>41548</v>
      </c>
    </row>
    <row r="587" spans="1:10" ht="12" customHeight="1">
      <c r="A587" s="122">
        <v>553</v>
      </c>
      <c r="B587" s="403" t="s">
        <v>1200</v>
      </c>
      <c r="C587" s="367"/>
      <c r="D587" s="273">
        <v>4</v>
      </c>
      <c r="E587" s="268">
        <v>7</v>
      </c>
      <c r="F587" s="272">
        <v>262.8</v>
      </c>
      <c r="G587" s="268">
        <v>21</v>
      </c>
      <c r="H587" s="215" t="s">
        <v>1736</v>
      </c>
      <c r="I587" s="33"/>
      <c r="J587" s="254">
        <v>41548</v>
      </c>
    </row>
    <row r="588" spans="1:10" ht="12" customHeight="1">
      <c r="A588" s="122">
        <v>554</v>
      </c>
      <c r="B588" s="403" t="s">
        <v>1202</v>
      </c>
      <c r="C588" s="367"/>
      <c r="D588" s="273">
        <v>4</v>
      </c>
      <c r="E588" s="268">
        <v>4</v>
      </c>
      <c r="F588" s="272">
        <v>145.8</v>
      </c>
      <c r="G588" s="268">
        <v>12</v>
      </c>
      <c r="H588" s="215" t="s">
        <v>1712</v>
      </c>
      <c r="I588" s="33"/>
      <c r="J588" s="254">
        <v>41548</v>
      </c>
    </row>
    <row r="589" spans="1:10" ht="12" customHeight="1">
      <c r="A589" s="122">
        <v>555</v>
      </c>
      <c r="B589" s="403" t="s">
        <v>1204</v>
      </c>
      <c r="C589" s="367"/>
      <c r="D589" s="273">
        <v>12</v>
      </c>
      <c r="E589" s="268">
        <v>12</v>
      </c>
      <c r="F589" s="272">
        <v>456</v>
      </c>
      <c r="G589" s="268">
        <v>22</v>
      </c>
      <c r="H589" s="215" t="s">
        <v>1713</v>
      </c>
      <c r="I589" s="33"/>
      <c r="J589" s="254">
        <v>41548</v>
      </c>
    </row>
    <row r="590" spans="1:10" ht="12" customHeight="1">
      <c r="A590" s="122">
        <v>556</v>
      </c>
      <c r="B590" s="403" t="s">
        <v>1206</v>
      </c>
      <c r="C590" s="367"/>
      <c r="D590" s="273">
        <v>4</v>
      </c>
      <c r="E590" s="268">
        <v>4</v>
      </c>
      <c r="F590" s="272">
        <v>166.3</v>
      </c>
      <c r="G590" s="268">
        <v>3</v>
      </c>
      <c r="H590" s="215" t="s">
        <v>1714</v>
      </c>
      <c r="I590" s="33"/>
      <c r="J590" s="254">
        <v>41548</v>
      </c>
    </row>
    <row r="591" spans="1:10" ht="12" customHeight="1">
      <c r="A591" s="122">
        <v>557</v>
      </c>
      <c r="B591" s="403" t="s">
        <v>1208</v>
      </c>
      <c r="C591" s="367"/>
      <c r="D591" s="273">
        <v>8</v>
      </c>
      <c r="E591" s="268">
        <v>8</v>
      </c>
      <c r="F591" s="272">
        <v>362.3</v>
      </c>
      <c r="G591" s="268">
        <v>20</v>
      </c>
      <c r="H591" s="215" t="s">
        <v>1715</v>
      </c>
      <c r="I591" s="33"/>
      <c r="J591" s="254">
        <v>41548</v>
      </c>
    </row>
    <row r="592" spans="1:14" ht="12" customHeight="1" thickBot="1">
      <c r="A592" s="122">
        <v>558</v>
      </c>
      <c r="B592" s="414" t="s">
        <v>1210</v>
      </c>
      <c r="C592" s="415"/>
      <c r="D592" s="280">
        <v>2</v>
      </c>
      <c r="E592" s="281">
        <v>2</v>
      </c>
      <c r="F592" s="282">
        <v>98.3</v>
      </c>
      <c r="G592" s="281">
        <v>5</v>
      </c>
      <c r="H592" s="179" t="s">
        <v>1716</v>
      </c>
      <c r="I592" s="159"/>
      <c r="J592" s="182">
        <v>41548</v>
      </c>
      <c r="M592" s="1">
        <v>582</v>
      </c>
      <c r="N592" s="1">
        <v>595</v>
      </c>
    </row>
    <row r="593" spans="1:10" ht="18" customHeight="1" thickBot="1">
      <c r="A593" s="165"/>
      <c r="B593" s="416" t="s">
        <v>1269</v>
      </c>
      <c r="C593" s="420"/>
      <c r="D593" s="330">
        <f>SUM(D557:D592)</f>
        <v>249</v>
      </c>
      <c r="E593" s="330">
        <f>SUM(E557:E592)</f>
        <v>261</v>
      </c>
      <c r="F593" s="331">
        <f>SUM(F557:F592)</f>
        <v>11677.339999999995</v>
      </c>
      <c r="G593" s="331">
        <f>SUM(G557:G592)</f>
        <v>561</v>
      </c>
      <c r="H593" s="286"/>
      <c r="I593" s="169"/>
      <c r="J593" s="260"/>
    </row>
    <row r="594" spans="1:10" ht="13.5" customHeight="1" thickBot="1">
      <c r="A594" s="163"/>
      <c r="B594" s="449" t="s">
        <v>27</v>
      </c>
      <c r="C594" s="421"/>
      <c r="D594" s="421"/>
      <c r="E594" s="421"/>
      <c r="F594" s="421"/>
      <c r="G594" s="421"/>
      <c r="H594" s="421"/>
      <c r="I594" s="421"/>
      <c r="J594" s="422"/>
    </row>
    <row r="595" spans="1:10" ht="13.5" customHeight="1">
      <c r="A595" s="171">
        <v>559</v>
      </c>
      <c r="B595" s="450" t="s">
        <v>1778</v>
      </c>
      <c r="C595" s="451"/>
      <c r="D595" s="332">
        <v>45</v>
      </c>
      <c r="E595" s="332">
        <v>49</v>
      </c>
      <c r="F595" s="325">
        <v>2453.4</v>
      </c>
      <c r="G595" s="332">
        <v>143</v>
      </c>
      <c r="H595" s="327" t="s">
        <v>10</v>
      </c>
      <c r="I595" s="154"/>
      <c r="J595" s="261">
        <v>42095</v>
      </c>
    </row>
    <row r="596" spans="1:10" ht="13.5" customHeight="1">
      <c r="A596" s="122">
        <v>560</v>
      </c>
      <c r="B596" s="445" t="s">
        <v>1779</v>
      </c>
      <c r="C596" s="446"/>
      <c r="D596" s="326">
        <v>18</v>
      </c>
      <c r="E596" s="332">
        <v>18</v>
      </c>
      <c r="F596" s="333">
        <v>867.4</v>
      </c>
      <c r="G596" s="332">
        <v>51</v>
      </c>
      <c r="H596" s="327" t="s">
        <v>11</v>
      </c>
      <c r="I596" s="153"/>
      <c r="J596" s="258">
        <v>42095</v>
      </c>
    </row>
    <row r="597" spans="1:10" ht="13.5" customHeight="1">
      <c r="A597" s="171">
        <v>561</v>
      </c>
      <c r="B597" s="445" t="s">
        <v>1780</v>
      </c>
      <c r="C597" s="446"/>
      <c r="D597" s="326">
        <v>22</v>
      </c>
      <c r="E597" s="332">
        <v>22</v>
      </c>
      <c r="F597" s="333">
        <v>903.6</v>
      </c>
      <c r="G597" s="332">
        <v>38</v>
      </c>
      <c r="H597" s="327" t="s">
        <v>12</v>
      </c>
      <c r="I597" s="153"/>
      <c r="J597" s="258">
        <v>42095</v>
      </c>
    </row>
    <row r="598" spans="1:10" ht="13.5" customHeight="1">
      <c r="A598" s="122">
        <v>562</v>
      </c>
      <c r="B598" s="445" t="s">
        <v>1781</v>
      </c>
      <c r="C598" s="446"/>
      <c r="D598" s="326">
        <v>22</v>
      </c>
      <c r="E598" s="332">
        <v>23</v>
      </c>
      <c r="F598" s="333">
        <v>897.1</v>
      </c>
      <c r="G598" s="332">
        <v>62</v>
      </c>
      <c r="H598" s="327" t="s">
        <v>13</v>
      </c>
      <c r="I598" s="153"/>
      <c r="J598" s="258">
        <v>42095</v>
      </c>
    </row>
    <row r="599" spans="1:10" ht="13.5" customHeight="1">
      <c r="A599" s="171">
        <v>563</v>
      </c>
      <c r="B599" s="445" t="s">
        <v>1776</v>
      </c>
      <c r="C599" s="446"/>
      <c r="D599" s="326">
        <v>22</v>
      </c>
      <c r="E599" s="332">
        <v>22</v>
      </c>
      <c r="F599" s="333">
        <v>900.3</v>
      </c>
      <c r="G599" s="332">
        <v>60</v>
      </c>
      <c r="H599" s="327" t="s">
        <v>8</v>
      </c>
      <c r="I599" s="153"/>
      <c r="J599" s="258">
        <v>42095</v>
      </c>
    </row>
    <row r="600" spans="1:10" ht="13.5" customHeight="1">
      <c r="A600" s="122">
        <v>564</v>
      </c>
      <c r="B600" s="445" t="s">
        <v>1777</v>
      </c>
      <c r="C600" s="446"/>
      <c r="D600" s="326">
        <v>18</v>
      </c>
      <c r="E600" s="332">
        <v>19</v>
      </c>
      <c r="F600" s="333">
        <v>828.2</v>
      </c>
      <c r="G600" s="332">
        <v>60</v>
      </c>
      <c r="H600" s="327" t="s">
        <v>9</v>
      </c>
      <c r="I600" s="153"/>
      <c r="J600" s="258">
        <v>42095</v>
      </c>
    </row>
    <row r="601" spans="1:10" ht="13.5" customHeight="1">
      <c r="A601" s="171">
        <v>565</v>
      </c>
      <c r="B601" s="445" t="s">
        <v>1783</v>
      </c>
      <c r="C601" s="446"/>
      <c r="D601" s="326">
        <v>8</v>
      </c>
      <c r="E601" s="332">
        <v>8</v>
      </c>
      <c r="F601" s="333">
        <v>398</v>
      </c>
      <c r="G601" s="332">
        <v>23</v>
      </c>
      <c r="H601" s="327" t="s">
        <v>15</v>
      </c>
      <c r="I601" s="153"/>
      <c r="J601" s="258">
        <v>42095</v>
      </c>
    </row>
    <row r="602" spans="1:10" ht="13.5" customHeight="1">
      <c r="A602" s="122">
        <v>566</v>
      </c>
      <c r="B602" s="445" t="s">
        <v>1784</v>
      </c>
      <c r="C602" s="446"/>
      <c r="D602" s="326">
        <v>8</v>
      </c>
      <c r="E602" s="332">
        <v>8</v>
      </c>
      <c r="F602" s="333">
        <v>404.9</v>
      </c>
      <c r="G602" s="332">
        <v>25</v>
      </c>
      <c r="H602" s="327" t="s">
        <v>16</v>
      </c>
      <c r="I602" s="153"/>
      <c r="J602" s="258">
        <v>42095</v>
      </c>
    </row>
    <row r="603" spans="1:10" ht="13.5" customHeight="1">
      <c r="A603" s="171">
        <v>567</v>
      </c>
      <c r="B603" s="445" t="s">
        <v>1785</v>
      </c>
      <c r="C603" s="446"/>
      <c r="D603" s="326">
        <v>24</v>
      </c>
      <c r="E603" s="332">
        <v>24</v>
      </c>
      <c r="F603" s="333">
        <v>1327.8</v>
      </c>
      <c r="G603" s="332">
        <v>81</v>
      </c>
      <c r="H603" s="327" t="s">
        <v>17</v>
      </c>
      <c r="I603" s="153"/>
      <c r="J603" s="258">
        <v>42095</v>
      </c>
    </row>
    <row r="604" spans="1:10" ht="13.5" customHeight="1">
      <c r="A604" s="122">
        <v>568</v>
      </c>
      <c r="B604" s="445" t="s">
        <v>0</v>
      </c>
      <c r="C604" s="446"/>
      <c r="D604" s="326">
        <v>8</v>
      </c>
      <c r="E604" s="332">
        <v>8</v>
      </c>
      <c r="F604" s="333">
        <v>396.4</v>
      </c>
      <c r="G604" s="332">
        <v>20</v>
      </c>
      <c r="H604" s="327" t="s">
        <v>18</v>
      </c>
      <c r="I604" s="153"/>
      <c r="J604" s="258">
        <v>42095</v>
      </c>
    </row>
    <row r="605" spans="1:10" ht="13.5" customHeight="1">
      <c r="A605" s="122">
        <v>569</v>
      </c>
      <c r="B605" s="445" t="s">
        <v>1</v>
      </c>
      <c r="C605" s="446"/>
      <c r="D605" s="326">
        <v>8</v>
      </c>
      <c r="E605" s="332">
        <v>8</v>
      </c>
      <c r="F605" s="333">
        <v>389.6</v>
      </c>
      <c r="G605" s="332">
        <v>30</v>
      </c>
      <c r="H605" s="327" t="s">
        <v>19</v>
      </c>
      <c r="I605" s="153"/>
      <c r="J605" s="258">
        <v>42095</v>
      </c>
    </row>
    <row r="606" spans="1:10" ht="13.5" customHeight="1">
      <c r="A606" s="171">
        <v>570</v>
      </c>
      <c r="B606" s="445" t="s">
        <v>2</v>
      </c>
      <c r="C606" s="446"/>
      <c r="D606" s="326">
        <v>12</v>
      </c>
      <c r="E606" s="332">
        <v>18</v>
      </c>
      <c r="F606" s="333">
        <v>508</v>
      </c>
      <c r="G606" s="332">
        <v>36</v>
      </c>
      <c r="H606" s="327" t="s">
        <v>20</v>
      </c>
      <c r="I606" s="153"/>
      <c r="J606" s="258">
        <v>42095</v>
      </c>
    </row>
    <row r="607" spans="1:10" ht="13.5" customHeight="1">
      <c r="A607" s="122">
        <v>571</v>
      </c>
      <c r="B607" s="445" t="s">
        <v>3</v>
      </c>
      <c r="C607" s="446"/>
      <c r="D607" s="326">
        <v>8</v>
      </c>
      <c r="E607" s="332">
        <v>8</v>
      </c>
      <c r="F607" s="333">
        <v>383.3</v>
      </c>
      <c r="G607" s="332">
        <v>22</v>
      </c>
      <c r="H607" s="327" t="s">
        <v>21</v>
      </c>
      <c r="I607" s="153"/>
      <c r="J607" s="258">
        <v>42095</v>
      </c>
    </row>
    <row r="608" spans="1:10" ht="13.5" customHeight="1">
      <c r="A608" s="171">
        <v>572</v>
      </c>
      <c r="B608" s="445" t="s">
        <v>4</v>
      </c>
      <c r="C608" s="446"/>
      <c r="D608" s="326">
        <v>18</v>
      </c>
      <c r="E608" s="332">
        <v>18</v>
      </c>
      <c r="F608" s="333">
        <v>829.5</v>
      </c>
      <c r="G608" s="332">
        <v>57</v>
      </c>
      <c r="H608" s="327" t="s">
        <v>22</v>
      </c>
      <c r="I608" s="153"/>
      <c r="J608" s="258">
        <v>42095</v>
      </c>
    </row>
    <row r="609" spans="1:10" ht="13.5" customHeight="1">
      <c r="A609" s="122">
        <v>573</v>
      </c>
      <c r="B609" s="445" t="s">
        <v>5</v>
      </c>
      <c r="C609" s="446"/>
      <c r="D609" s="326">
        <v>27</v>
      </c>
      <c r="E609" s="332">
        <v>28</v>
      </c>
      <c r="F609" s="333">
        <v>1287.4</v>
      </c>
      <c r="G609" s="332">
        <v>76</v>
      </c>
      <c r="H609" s="327" t="s">
        <v>23</v>
      </c>
      <c r="I609" s="153"/>
      <c r="J609" s="258">
        <v>42095</v>
      </c>
    </row>
    <row r="610" spans="1:18" ht="13.5" customHeight="1" thickBot="1">
      <c r="A610" s="171">
        <v>574</v>
      </c>
      <c r="B610" s="445" t="s">
        <v>6</v>
      </c>
      <c r="C610" s="446"/>
      <c r="D610" s="334">
        <v>27</v>
      </c>
      <c r="E610" s="335">
        <v>27</v>
      </c>
      <c r="F610" s="336">
        <v>1269</v>
      </c>
      <c r="G610" s="335">
        <v>71</v>
      </c>
      <c r="H610" s="327" t="s">
        <v>24</v>
      </c>
      <c r="I610" s="164"/>
      <c r="J610" s="258">
        <v>42095</v>
      </c>
      <c r="L610" s="1">
        <v>1</v>
      </c>
      <c r="M610" s="1">
        <v>573</v>
      </c>
      <c r="N610" s="1">
        <v>18</v>
      </c>
      <c r="O610" s="1">
        <v>-14</v>
      </c>
      <c r="P610" s="1">
        <f>M610+N610+O610+L610</f>
        <v>578</v>
      </c>
      <c r="Q610" s="1">
        <v>-4</v>
      </c>
      <c r="R610" s="1">
        <f>P610+Q610</f>
        <v>574</v>
      </c>
    </row>
    <row r="611" spans="1:10" ht="13.5" customHeight="1" thickBot="1">
      <c r="A611" s="165"/>
      <c r="B611" s="416" t="s">
        <v>1269</v>
      </c>
      <c r="C611" s="420"/>
      <c r="D611" s="337">
        <f>SUM(D595:D610)</f>
        <v>295</v>
      </c>
      <c r="E611" s="337">
        <f>SUM(E595:E610)</f>
        <v>308</v>
      </c>
      <c r="F611" s="337">
        <f>SUM(F595:F610)</f>
        <v>14043.9</v>
      </c>
      <c r="G611" s="337">
        <f>SUM(G595:G610)</f>
        <v>855</v>
      </c>
      <c r="H611" s="337"/>
      <c r="I611" s="166"/>
      <c r="J611" s="262"/>
    </row>
    <row r="612" spans="1:10" ht="13.5" customHeight="1" thickBot="1">
      <c r="A612" s="163"/>
      <c r="B612" s="436" t="s">
        <v>1215</v>
      </c>
      <c r="C612" s="437"/>
      <c r="D612" s="338">
        <f>D47+D74+D182+D239+D305+D344+D368+D395+D458+D503+D551+D555+D593+D611</f>
        <v>7871</v>
      </c>
      <c r="E612" s="338">
        <f>E47+E74+E182+E239+E305+E344+E368+E395+E458+E503+E551+E555+E593+E611</f>
        <v>8179</v>
      </c>
      <c r="F612" s="338">
        <f>F47+F74+F182+F239+F305+F344+F368+F395+F458+F503+F551+F555+F593+F611</f>
        <v>377980.4399999999</v>
      </c>
      <c r="G612" s="338">
        <f>G47+G74+G182+G239+G305+G344+G368+G395+G458+G503+G551+G555+G593+G611</f>
        <v>18981</v>
      </c>
      <c r="H612" s="339"/>
      <c r="I612" s="161"/>
      <c r="J612" s="263"/>
    </row>
    <row r="613" ht="15" customHeight="1"/>
    <row r="614" spans="2:9" ht="13.5" customHeight="1">
      <c r="B614" s="82"/>
      <c r="C614" s="82"/>
      <c r="D614" s="82"/>
      <c r="E614" s="340"/>
      <c r="F614" s="340"/>
      <c r="G614" s="340"/>
      <c r="H614" s="341"/>
      <c r="I614" s="19"/>
    </row>
    <row r="615" spans="3:7" ht="13.5" customHeight="1">
      <c r="C615" s="17"/>
      <c r="D615" s="342"/>
      <c r="E615" s="342"/>
      <c r="F615" s="342"/>
      <c r="G615" s="342"/>
    </row>
    <row r="616" spans="2:10" ht="13.5" customHeight="1">
      <c r="B616" s="83" t="s">
        <v>1751</v>
      </c>
      <c r="C616" s="84"/>
      <c r="D616" s="84"/>
      <c r="E616" s="343"/>
      <c r="F616" s="343"/>
      <c r="G616" s="343"/>
      <c r="H616" s="395" t="s">
        <v>1752</v>
      </c>
      <c r="I616" s="395"/>
      <c r="J616" s="395"/>
    </row>
    <row r="617" spans="3:7" ht="13.5" customHeight="1">
      <c r="C617" s="17"/>
      <c r="D617" s="342"/>
      <c r="E617" s="342"/>
      <c r="F617" s="342"/>
      <c r="G617" s="342"/>
    </row>
    <row r="618" spans="3:9" ht="13.5" customHeight="1">
      <c r="C618" s="144" t="s">
        <v>191</v>
      </c>
      <c r="D618" s="145"/>
      <c r="E618" s="344"/>
      <c r="F618" s="344"/>
      <c r="G618" s="344"/>
      <c r="H618" s="345"/>
      <c r="I618" s="51"/>
    </row>
    <row r="619" spans="3:7" ht="13.5" customHeight="1">
      <c r="C619" s="145"/>
      <c r="D619" s="145"/>
      <c r="E619" s="344"/>
      <c r="F619" s="344"/>
      <c r="G619" s="344"/>
    </row>
    <row r="620" ht="408.75" customHeight="1"/>
    <row r="621" ht="175.5" customHeight="1"/>
    <row r="622" spans="2:12" ht="12" customHeight="1">
      <c r="B622" s="148" t="s">
        <v>154</v>
      </c>
      <c r="C622" s="149"/>
      <c r="D622" s="149"/>
      <c r="E622" s="346"/>
      <c r="F622" s="346"/>
      <c r="G622" s="346"/>
      <c r="H622" s="77"/>
      <c r="I622" s="77"/>
      <c r="J622" s="77"/>
      <c r="K622" s="77"/>
      <c r="L622" s="77"/>
    </row>
    <row r="623" ht="12" customHeight="1"/>
  </sheetData>
  <sheetProtection/>
  <mergeCells count="617">
    <mergeCell ref="B622:D622"/>
    <mergeCell ref="H622:L622"/>
    <mergeCell ref="B610:C610"/>
    <mergeCell ref="B611:C611"/>
    <mergeCell ref="B612:C612"/>
    <mergeCell ref="B614:D614"/>
    <mergeCell ref="H616:J616"/>
    <mergeCell ref="B608:C608"/>
    <mergeCell ref="B609:C609"/>
    <mergeCell ref="C618:D619"/>
    <mergeCell ref="B616:D616"/>
    <mergeCell ref="B602:C60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594:J594"/>
    <mergeCell ref="B595:C595"/>
    <mergeCell ref="B596:C596"/>
    <mergeCell ref="B597:C597"/>
    <mergeCell ref="B590:C590"/>
    <mergeCell ref="B591:C591"/>
    <mergeCell ref="B592:C592"/>
    <mergeCell ref="B593:C593"/>
    <mergeCell ref="B586:C586"/>
    <mergeCell ref="B587:C587"/>
    <mergeCell ref="B588:C588"/>
    <mergeCell ref="B589:C589"/>
    <mergeCell ref="B582:C582"/>
    <mergeCell ref="B583:C583"/>
    <mergeCell ref="B584:C584"/>
    <mergeCell ref="B585:C585"/>
    <mergeCell ref="B578:C578"/>
    <mergeCell ref="B579:C579"/>
    <mergeCell ref="B580:C580"/>
    <mergeCell ref="B581:C581"/>
    <mergeCell ref="B574:C574"/>
    <mergeCell ref="B575:C575"/>
    <mergeCell ref="B576:C576"/>
    <mergeCell ref="B577:C577"/>
    <mergeCell ref="B570:C570"/>
    <mergeCell ref="B571:C571"/>
    <mergeCell ref="B572:C572"/>
    <mergeCell ref="B573:C573"/>
    <mergeCell ref="B566:C566"/>
    <mergeCell ref="B567:C567"/>
    <mergeCell ref="B568:C568"/>
    <mergeCell ref="B569:C569"/>
    <mergeCell ref="B562:C562"/>
    <mergeCell ref="B563:C563"/>
    <mergeCell ref="B564:C564"/>
    <mergeCell ref="B565:C565"/>
    <mergeCell ref="B558:C558"/>
    <mergeCell ref="B559:C559"/>
    <mergeCell ref="B560:C560"/>
    <mergeCell ref="B561:C561"/>
    <mergeCell ref="B554:C554"/>
    <mergeCell ref="B555:C555"/>
    <mergeCell ref="B556:J556"/>
    <mergeCell ref="B557:C557"/>
    <mergeCell ref="B550:C550"/>
    <mergeCell ref="B551:C551"/>
    <mergeCell ref="B552:J552"/>
    <mergeCell ref="B553:C553"/>
    <mergeCell ref="B546:C546"/>
    <mergeCell ref="B547:C547"/>
    <mergeCell ref="B548:C548"/>
    <mergeCell ref="B549:C549"/>
    <mergeCell ref="B542:C542"/>
    <mergeCell ref="B543:C543"/>
    <mergeCell ref="B544:C544"/>
    <mergeCell ref="B545:C545"/>
    <mergeCell ref="B538:C538"/>
    <mergeCell ref="B539:C539"/>
    <mergeCell ref="B540:C540"/>
    <mergeCell ref="B541:C541"/>
    <mergeCell ref="B534:C534"/>
    <mergeCell ref="B535:C535"/>
    <mergeCell ref="B536:C536"/>
    <mergeCell ref="B537:C537"/>
    <mergeCell ref="B530:C530"/>
    <mergeCell ref="B531:C531"/>
    <mergeCell ref="B532:C532"/>
    <mergeCell ref="B533:C533"/>
    <mergeCell ref="B526:C526"/>
    <mergeCell ref="B527:C527"/>
    <mergeCell ref="B528:C528"/>
    <mergeCell ref="B529:C529"/>
    <mergeCell ref="B522:C522"/>
    <mergeCell ref="B523:C523"/>
    <mergeCell ref="B524:C524"/>
    <mergeCell ref="B525:C525"/>
    <mergeCell ref="B518:C518"/>
    <mergeCell ref="B519:C519"/>
    <mergeCell ref="B520:C520"/>
    <mergeCell ref="B521:C521"/>
    <mergeCell ref="B514:C514"/>
    <mergeCell ref="B515:C515"/>
    <mergeCell ref="B516:C516"/>
    <mergeCell ref="B517:C517"/>
    <mergeCell ref="B510:C510"/>
    <mergeCell ref="B511:C511"/>
    <mergeCell ref="B512:C512"/>
    <mergeCell ref="B513:C513"/>
    <mergeCell ref="B506:C506"/>
    <mergeCell ref="B507:C507"/>
    <mergeCell ref="B508:C508"/>
    <mergeCell ref="B509:C509"/>
    <mergeCell ref="B502:C502"/>
    <mergeCell ref="B503:C503"/>
    <mergeCell ref="B504:J504"/>
    <mergeCell ref="B505:C505"/>
    <mergeCell ref="B498:C498"/>
    <mergeCell ref="B499:C499"/>
    <mergeCell ref="B500:C500"/>
    <mergeCell ref="B501:C501"/>
    <mergeCell ref="B494:C494"/>
    <mergeCell ref="B495:C495"/>
    <mergeCell ref="B496:C496"/>
    <mergeCell ref="B497:C497"/>
    <mergeCell ref="B490:C490"/>
    <mergeCell ref="B491:C491"/>
    <mergeCell ref="B492:C492"/>
    <mergeCell ref="B493:C493"/>
    <mergeCell ref="B486:C486"/>
    <mergeCell ref="B487:C487"/>
    <mergeCell ref="B488:C488"/>
    <mergeCell ref="B489:C489"/>
    <mergeCell ref="B482:C482"/>
    <mergeCell ref="B483:C483"/>
    <mergeCell ref="B484:C484"/>
    <mergeCell ref="B485:C485"/>
    <mergeCell ref="B478:C478"/>
    <mergeCell ref="B479:C479"/>
    <mergeCell ref="B480:C480"/>
    <mergeCell ref="B481:C481"/>
    <mergeCell ref="B474:C474"/>
    <mergeCell ref="B475:C475"/>
    <mergeCell ref="B476:C476"/>
    <mergeCell ref="B477:C477"/>
    <mergeCell ref="B470:C470"/>
    <mergeCell ref="B471:C471"/>
    <mergeCell ref="B472:C472"/>
    <mergeCell ref="B473:C473"/>
    <mergeCell ref="B466:C466"/>
    <mergeCell ref="B467:C467"/>
    <mergeCell ref="B468:C468"/>
    <mergeCell ref="B469:C469"/>
    <mergeCell ref="B462:C462"/>
    <mergeCell ref="B463:C463"/>
    <mergeCell ref="B464:C464"/>
    <mergeCell ref="B465:C465"/>
    <mergeCell ref="B458:C458"/>
    <mergeCell ref="B459:J459"/>
    <mergeCell ref="B460:C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46:C446"/>
    <mergeCell ref="B447:C447"/>
    <mergeCell ref="B448:C448"/>
    <mergeCell ref="B449:C449"/>
    <mergeCell ref="B442:C442"/>
    <mergeCell ref="B443:C443"/>
    <mergeCell ref="B444:C444"/>
    <mergeCell ref="B445:C445"/>
    <mergeCell ref="B438:C438"/>
    <mergeCell ref="B439:C439"/>
    <mergeCell ref="B440:C440"/>
    <mergeCell ref="B441:C441"/>
    <mergeCell ref="B434:C434"/>
    <mergeCell ref="B435:C435"/>
    <mergeCell ref="B436:C436"/>
    <mergeCell ref="B437:C437"/>
    <mergeCell ref="B430:C430"/>
    <mergeCell ref="B431:C431"/>
    <mergeCell ref="B432:C432"/>
    <mergeCell ref="B433:C433"/>
    <mergeCell ref="B426:C426"/>
    <mergeCell ref="B427:C427"/>
    <mergeCell ref="B428:C428"/>
    <mergeCell ref="B429:C429"/>
    <mergeCell ref="B422:C422"/>
    <mergeCell ref="B423:C423"/>
    <mergeCell ref="B424:C424"/>
    <mergeCell ref="B425:C425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B410:C410"/>
    <mergeCell ref="B411:C411"/>
    <mergeCell ref="B412:C412"/>
    <mergeCell ref="B413:C413"/>
    <mergeCell ref="B406:C406"/>
    <mergeCell ref="B407:C407"/>
    <mergeCell ref="B408:C408"/>
    <mergeCell ref="B409:C409"/>
    <mergeCell ref="B402:C402"/>
    <mergeCell ref="B403:C403"/>
    <mergeCell ref="B404:C404"/>
    <mergeCell ref="B405:C405"/>
    <mergeCell ref="B398:C398"/>
    <mergeCell ref="B399:C399"/>
    <mergeCell ref="B400:C400"/>
    <mergeCell ref="B401:C401"/>
    <mergeCell ref="B394:C394"/>
    <mergeCell ref="B395:C395"/>
    <mergeCell ref="B396:J396"/>
    <mergeCell ref="B397:C397"/>
    <mergeCell ref="B390:C390"/>
    <mergeCell ref="B391:C391"/>
    <mergeCell ref="B392:C392"/>
    <mergeCell ref="B393:C393"/>
    <mergeCell ref="B386:C386"/>
    <mergeCell ref="B387:C387"/>
    <mergeCell ref="B388:C388"/>
    <mergeCell ref="B389:C389"/>
    <mergeCell ref="B382:C382"/>
    <mergeCell ref="B383:C383"/>
    <mergeCell ref="B384:C384"/>
    <mergeCell ref="B385:C385"/>
    <mergeCell ref="B378:C378"/>
    <mergeCell ref="B379:C379"/>
    <mergeCell ref="B380:C380"/>
    <mergeCell ref="B381:C381"/>
    <mergeCell ref="B374:C374"/>
    <mergeCell ref="B375:C375"/>
    <mergeCell ref="B376:C376"/>
    <mergeCell ref="B377:C377"/>
    <mergeCell ref="B370:C370"/>
    <mergeCell ref="B371:C371"/>
    <mergeCell ref="B372:C372"/>
    <mergeCell ref="B373:C373"/>
    <mergeCell ref="B366:C366"/>
    <mergeCell ref="B367:C367"/>
    <mergeCell ref="B368:C368"/>
    <mergeCell ref="B369:J369"/>
    <mergeCell ref="B362:C362"/>
    <mergeCell ref="B363:C363"/>
    <mergeCell ref="B364:C364"/>
    <mergeCell ref="B365:C365"/>
    <mergeCell ref="B358:C358"/>
    <mergeCell ref="B359:C359"/>
    <mergeCell ref="B360:C360"/>
    <mergeCell ref="B361:C361"/>
    <mergeCell ref="B354:C354"/>
    <mergeCell ref="B355:C355"/>
    <mergeCell ref="B356:C356"/>
    <mergeCell ref="B357:C357"/>
    <mergeCell ref="B350:C350"/>
    <mergeCell ref="B351:C351"/>
    <mergeCell ref="B352:C352"/>
    <mergeCell ref="B353:C353"/>
    <mergeCell ref="B346:C346"/>
    <mergeCell ref="B347:C347"/>
    <mergeCell ref="B348:C348"/>
    <mergeCell ref="B349:C349"/>
    <mergeCell ref="B342:C342"/>
    <mergeCell ref="B343:C343"/>
    <mergeCell ref="B344:C344"/>
    <mergeCell ref="B345:J345"/>
    <mergeCell ref="B338:C338"/>
    <mergeCell ref="B339:C339"/>
    <mergeCell ref="B340:C340"/>
    <mergeCell ref="B341:C341"/>
    <mergeCell ref="B334:C334"/>
    <mergeCell ref="B335:C335"/>
    <mergeCell ref="B336:C336"/>
    <mergeCell ref="B337:C337"/>
    <mergeCell ref="B330:C330"/>
    <mergeCell ref="B331:C331"/>
    <mergeCell ref="B332:C332"/>
    <mergeCell ref="B333:C333"/>
    <mergeCell ref="B326:C326"/>
    <mergeCell ref="B327:C327"/>
    <mergeCell ref="B328:C328"/>
    <mergeCell ref="B329:C329"/>
    <mergeCell ref="B322:C322"/>
    <mergeCell ref="B323:C323"/>
    <mergeCell ref="B324:C324"/>
    <mergeCell ref="B325:C325"/>
    <mergeCell ref="B318:C318"/>
    <mergeCell ref="B319:C319"/>
    <mergeCell ref="B320:C320"/>
    <mergeCell ref="B321:C321"/>
    <mergeCell ref="B314:C314"/>
    <mergeCell ref="B315:C315"/>
    <mergeCell ref="B316:C316"/>
    <mergeCell ref="B317:C317"/>
    <mergeCell ref="B310:C310"/>
    <mergeCell ref="B311:C311"/>
    <mergeCell ref="B312:C312"/>
    <mergeCell ref="B313:C313"/>
    <mergeCell ref="B306:J306"/>
    <mergeCell ref="B307:C307"/>
    <mergeCell ref="B308:C308"/>
    <mergeCell ref="B309:C309"/>
    <mergeCell ref="B302:C302"/>
    <mergeCell ref="B303:C303"/>
    <mergeCell ref="B304:C304"/>
    <mergeCell ref="B305:C305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B282:C282"/>
    <mergeCell ref="B283:C283"/>
    <mergeCell ref="B284:C284"/>
    <mergeCell ref="B285:C285"/>
    <mergeCell ref="B278:C278"/>
    <mergeCell ref="B279:C279"/>
    <mergeCell ref="B280:C280"/>
    <mergeCell ref="B281:C281"/>
    <mergeCell ref="B274:C274"/>
    <mergeCell ref="B275:C275"/>
    <mergeCell ref="B276:C276"/>
    <mergeCell ref="B277:C277"/>
    <mergeCell ref="B270:C270"/>
    <mergeCell ref="B271:C271"/>
    <mergeCell ref="B272:C272"/>
    <mergeCell ref="B273:C273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258:C258"/>
    <mergeCell ref="B259:C259"/>
    <mergeCell ref="B260:C260"/>
    <mergeCell ref="B261:C261"/>
    <mergeCell ref="B254:C254"/>
    <mergeCell ref="B255:C255"/>
    <mergeCell ref="B256:C256"/>
    <mergeCell ref="B257:C257"/>
    <mergeCell ref="B250:C250"/>
    <mergeCell ref="B251:C251"/>
    <mergeCell ref="B252:C252"/>
    <mergeCell ref="B253:C253"/>
    <mergeCell ref="B246:C246"/>
    <mergeCell ref="B247:C247"/>
    <mergeCell ref="B248:C248"/>
    <mergeCell ref="B249:C249"/>
    <mergeCell ref="B242:C242"/>
    <mergeCell ref="B243:C243"/>
    <mergeCell ref="B244:C244"/>
    <mergeCell ref="B245:C245"/>
    <mergeCell ref="B238:C238"/>
    <mergeCell ref="B239:C239"/>
    <mergeCell ref="B240:J240"/>
    <mergeCell ref="B241:C241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22:C222"/>
    <mergeCell ref="B223:C223"/>
    <mergeCell ref="B224:C224"/>
    <mergeCell ref="B225:C225"/>
    <mergeCell ref="B218:C218"/>
    <mergeCell ref="B219:C219"/>
    <mergeCell ref="B220:C220"/>
    <mergeCell ref="B221:C221"/>
    <mergeCell ref="B214:C214"/>
    <mergeCell ref="B215:C215"/>
    <mergeCell ref="B216:C216"/>
    <mergeCell ref="B217:C217"/>
    <mergeCell ref="B210:C210"/>
    <mergeCell ref="B211:C211"/>
    <mergeCell ref="B212:C212"/>
    <mergeCell ref="B213:C213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186:C186"/>
    <mergeCell ref="B187:C187"/>
    <mergeCell ref="B188:C188"/>
    <mergeCell ref="B189:C189"/>
    <mergeCell ref="B182:C182"/>
    <mergeCell ref="B183:J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J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J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2:J2"/>
    <mergeCell ref="B3:K3"/>
    <mergeCell ref="B4:C4"/>
    <mergeCell ref="B5:J5"/>
  </mergeCells>
  <printOptions/>
  <pageMargins left="0.6299212598425197" right="0.1968503937007874" top="0.2362204724409449" bottom="0.2362204724409449" header="0.31496062992125984" footer="0.31496062992125984"/>
  <pageSetup horizontalDpi="600" verticalDpi="600" orientation="landscape" paperSize="9" r:id="rId1"/>
  <rowBreaks count="18" manualBreakCount="18">
    <brk id="38" max="9" man="1"/>
    <brk id="66" max="9" man="1"/>
    <brk id="112" max="9" man="1"/>
    <brk id="155" max="9" man="1"/>
    <brk id="193" max="9" man="1"/>
    <brk id="215" max="9" man="1"/>
    <brk id="242" max="9" man="1"/>
    <brk id="273" max="9" man="1"/>
    <brk id="305" max="9" man="1"/>
    <brk id="347" max="9" man="1"/>
    <brk id="368" max="9" man="1"/>
    <brk id="402" max="9" man="1"/>
    <brk id="428" max="9" man="1"/>
    <brk id="452" max="9" man="1"/>
    <brk id="493" max="9" man="1"/>
    <brk id="539" max="9" man="1"/>
    <brk id="574" max="9" man="1"/>
    <brk id="6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1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140625" defaultRowHeight="15"/>
  <cols>
    <col min="1" max="1" width="3.8515625" style="120" customWidth="1"/>
    <col min="2" max="2" width="12.00390625" style="1" customWidth="1"/>
    <col min="3" max="3" width="15.57421875" style="1" customWidth="1"/>
    <col min="4" max="4" width="11.00390625" style="113" customWidth="1"/>
    <col min="5" max="5" width="10.8515625" style="113" customWidth="1"/>
    <col min="6" max="6" width="12.8515625" style="113" customWidth="1"/>
    <col min="7" max="7" width="12.421875" style="113" customWidth="1"/>
    <col min="8" max="8" width="15.57421875" style="255" customWidth="1"/>
    <col min="9" max="9" width="22.140625" style="18" customWidth="1"/>
    <col min="10" max="10" width="10.57421875" style="255" customWidth="1"/>
    <col min="11" max="11" width="6.28125" style="1" customWidth="1"/>
    <col min="12" max="12" width="6.7109375" style="1" customWidth="1"/>
    <col min="13" max="16384" width="9.140625" style="1" customWidth="1"/>
  </cols>
  <sheetData>
    <row r="1" ht="12" customHeight="1">
      <c r="A1" s="118"/>
    </row>
    <row r="2" spans="1:11" ht="30" customHeight="1">
      <c r="A2" s="119"/>
      <c r="B2" s="456" t="s">
        <v>45</v>
      </c>
      <c r="C2" s="143"/>
      <c r="D2" s="143"/>
      <c r="E2" s="143"/>
      <c r="F2" s="143"/>
      <c r="G2" s="143"/>
      <c r="H2" s="143"/>
      <c r="I2" s="143"/>
      <c r="J2" s="143"/>
      <c r="K2" s="25"/>
    </row>
    <row r="3" spans="2:11" ht="18.75" customHeight="1" thickBot="1">
      <c r="B3" s="350" t="s">
        <v>46</v>
      </c>
      <c r="C3" s="351"/>
      <c r="D3" s="351"/>
      <c r="E3" s="351"/>
      <c r="F3" s="351"/>
      <c r="G3" s="351"/>
      <c r="H3" s="351"/>
      <c r="I3" s="351"/>
      <c r="J3" s="351"/>
      <c r="K3" s="351"/>
    </row>
    <row r="4" spans="1:10" ht="93.75" customHeight="1" thickBot="1">
      <c r="A4" s="191" t="s">
        <v>1762</v>
      </c>
      <c r="B4" s="408" t="s">
        <v>40</v>
      </c>
      <c r="C4" s="409"/>
      <c r="D4" s="193" t="s">
        <v>1754</v>
      </c>
      <c r="E4" s="194" t="s">
        <v>25</v>
      </c>
      <c r="F4" s="192" t="s">
        <v>1753</v>
      </c>
      <c r="G4" s="194" t="s">
        <v>26</v>
      </c>
      <c r="H4" s="195" t="s">
        <v>1755</v>
      </c>
      <c r="I4" s="195" t="s">
        <v>1757</v>
      </c>
      <c r="J4" s="196" t="s">
        <v>1222</v>
      </c>
    </row>
    <row r="5" spans="1:10" ht="13.5" customHeight="1" thickBot="1">
      <c r="A5" s="452" t="s">
        <v>51</v>
      </c>
      <c r="B5" s="410"/>
      <c r="C5" s="410"/>
      <c r="D5" s="410"/>
      <c r="E5" s="410"/>
      <c r="F5" s="410"/>
      <c r="G5" s="410"/>
      <c r="H5" s="410"/>
      <c r="I5" s="410"/>
      <c r="J5" s="411"/>
    </row>
    <row r="6" spans="1:10" ht="12" customHeight="1">
      <c r="A6" s="122">
        <v>1</v>
      </c>
      <c r="B6" s="401" t="s">
        <v>73</v>
      </c>
      <c r="C6" s="377"/>
      <c r="D6" s="270">
        <v>8</v>
      </c>
      <c r="E6" s="268">
        <v>10</v>
      </c>
      <c r="F6" s="269">
        <v>402.2</v>
      </c>
      <c r="G6" s="268">
        <v>13</v>
      </c>
      <c r="H6" s="215" t="s">
        <v>1232</v>
      </c>
      <c r="I6" s="33"/>
      <c r="J6" s="254">
        <v>40299</v>
      </c>
    </row>
    <row r="7" spans="1:10" ht="12" customHeight="1">
      <c r="A7" s="122">
        <v>2</v>
      </c>
      <c r="B7" s="401" t="s">
        <v>75</v>
      </c>
      <c r="C7" s="377"/>
      <c r="D7" s="270">
        <v>8</v>
      </c>
      <c r="E7" s="268">
        <v>8</v>
      </c>
      <c r="F7" s="269">
        <v>392.4</v>
      </c>
      <c r="G7" s="268">
        <v>24</v>
      </c>
      <c r="H7" s="215" t="s">
        <v>1233</v>
      </c>
      <c r="I7" s="33"/>
      <c r="J7" s="254">
        <v>40299</v>
      </c>
    </row>
    <row r="8" spans="1:10" ht="12" customHeight="1">
      <c r="A8" s="122">
        <v>3</v>
      </c>
      <c r="B8" s="401" t="s">
        <v>77</v>
      </c>
      <c r="C8" s="377"/>
      <c r="D8" s="270">
        <v>8</v>
      </c>
      <c r="E8" s="268">
        <v>8</v>
      </c>
      <c r="F8" s="269">
        <v>391.5</v>
      </c>
      <c r="G8" s="268">
        <v>20</v>
      </c>
      <c r="H8" s="215" t="s">
        <v>1234</v>
      </c>
      <c r="I8" s="33"/>
      <c r="J8" s="254">
        <v>40299</v>
      </c>
    </row>
    <row r="9" spans="1:10" ht="12" customHeight="1">
      <c r="A9" s="122">
        <v>4</v>
      </c>
      <c r="B9" s="401" t="s">
        <v>80</v>
      </c>
      <c r="C9" s="377"/>
      <c r="D9" s="270">
        <v>8</v>
      </c>
      <c r="E9" s="268">
        <v>9</v>
      </c>
      <c r="F9" s="269">
        <v>380.8</v>
      </c>
      <c r="G9" s="268">
        <v>15</v>
      </c>
      <c r="H9" s="215" t="s">
        <v>1235</v>
      </c>
      <c r="I9" s="33"/>
      <c r="J9" s="254">
        <v>40299</v>
      </c>
    </row>
    <row r="10" spans="1:10" ht="12" customHeight="1">
      <c r="A10" s="122">
        <v>5</v>
      </c>
      <c r="B10" s="401" t="s">
        <v>82</v>
      </c>
      <c r="C10" s="372"/>
      <c r="D10" s="271">
        <v>12</v>
      </c>
      <c r="E10" s="268">
        <v>14</v>
      </c>
      <c r="F10" s="272">
        <v>502.9</v>
      </c>
      <c r="G10" s="268">
        <v>40</v>
      </c>
      <c r="H10" s="215" t="s">
        <v>1236</v>
      </c>
      <c r="I10" s="33"/>
      <c r="J10" s="254">
        <v>40299</v>
      </c>
    </row>
    <row r="11" spans="1:10" ht="12" customHeight="1">
      <c r="A11" s="122">
        <v>6</v>
      </c>
      <c r="B11" s="402" t="s">
        <v>85</v>
      </c>
      <c r="C11" s="362"/>
      <c r="D11" s="273">
        <v>12</v>
      </c>
      <c r="E11" s="268">
        <v>13</v>
      </c>
      <c r="F11" s="272">
        <v>502.9</v>
      </c>
      <c r="G11" s="268">
        <v>27</v>
      </c>
      <c r="H11" s="215" t="s">
        <v>1237</v>
      </c>
      <c r="I11" s="33"/>
      <c r="J11" s="254">
        <v>40299</v>
      </c>
    </row>
    <row r="12" spans="1:14" ht="12" customHeight="1">
      <c r="A12" s="122">
        <v>7</v>
      </c>
      <c r="B12" s="403" t="s">
        <v>88</v>
      </c>
      <c r="C12" s="367"/>
      <c r="D12" s="273">
        <v>12</v>
      </c>
      <c r="E12" s="268">
        <v>13</v>
      </c>
      <c r="F12" s="272">
        <v>513.7</v>
      </c>
      <c r="G12" s="268">
        <v>34</v>
      </c>
      <c r="H12" s="215" t="s">
        <v>1238</v>
      </c>
      <c r="I12" s="33"/>
      <c r="J12" s="254">
        <v>40299</v>
      </c>
      <c r="L12" s="454" t="s">
        <v>43</v>
      </c>
      <c r="M12" s="454"/>
      <c r="N12" s="454"/>
    </row>
    <row r="13" spans="1:10" ht="12" customHeight="1">
      <c r="A13" s="122">
        <v>8</v>
      </c>
      <c r="B13" s="403" t="s">
        <v>90</v>
      </c>
      <c r="C13" s="367"/>
      <c r="D13" s="273">
        <v>22</v>
      </c>
      <c r="E13" s="268">
        <v>22</v>
      </c>
      <c r="F13" s="272">
        <v>922.9</v>
      </c>
      <c r="G13" s="268">
        <v>52</v>
      </c>
      <c r="H13" s="215" t="s">
        <v>1239</v>
      </c>
      <c r="I13" s="33"/>
      <c r="J13" s="254">
        <v>40299</v>
      </c>
    </row>
    <row r="14" spans="1:10" ht="12" customHeight="1">
      <c r="A14" s="122">
        <v>9</v>
      </c>
      <c r="B14" s="403" t="s">
        <v>93</v>
      </c>
      <c r="C14" s="367"/>
      <c r="D14" s="273">
        <v>33</v>
      </c>
      <c r="E14" s="268">
        <v>34</v>
      </c>
      <c r="F14" s="272">
        <v>1377.6</v>
      </c>
      <c r="G14" s="268">
        <v>80</v>
      </c>
      <c r="H14" s="215" t="s">
        <v>1240</v>
      </c>
      <c r="I14" s="33"/>
      <c r="J14" s="254">
        <v>40299</v>
      </c>
    </row>
    <row r="15" spans="1:10" ht="12" customHeight="1">
      <c r="A15" s="122">
        <v>10</v>
      </c>
      <c r="B15" s="403" t="s">
        <v>96</v>
      </c>
      <c r="C15" s="367"/>
      <c r="D15" s="273">
        <v>33</v>
      </c>
      <c r="E15" s="268">
        <v>34</v>
      </c>
      <c r="F15" s="272">
        <v>1348.2</v>
      </c>
      <c r="G15" s="268">
        <v>77</v>
      </c>
      <c r="H15" s="215" t="s">
        <v>1241</v>
      </c>
      <c r="I15" s="33"/>
      <c r="J15" s="254">
        <v>40299</v>
      </c>
    </row>
    <row r="16" spans="1:10" ht="12" customHeight="1">
      <c r="A16" s="122">
        <v>11</v>
      </c>
      <c r="B16" s="403" t="s">
        <v>98</v>
      </c>
      <c r="C16" s="367"/>
      <c r="D16" s="273">
        <v>36</v>
      </c>
      <c r="E16" s="268">
        <v>37</v>
      </c>
      <c r="F16" s="272">
        <v>1832.4</v>
      </c>
      <c r="G16" s="268">
        <v>100</v>
      </c>
      <c r="H16" s="215" t="s">
        <v>1242</v>
      </c>
      <c r="I16" s="33"/>
      <c r="J16" s="254">
        <v>40299</v>
      </c>
    </row>
    <row r="17" spans="1:10" ht="12" customHeight="1">
      <c r="A17" s="122">
        <v>12</v>
      </c>
      <c r="B17" s="403" t="s">
        <v>103</v>
      </c>
      <c r="C17" s="367"/>
      <c r="D17" s="379">
        <f>10+1</f>
        <v>11</v>
      </c>
      <c r="E17" s="380">
        <v>11</v>
      </c>
      <c r="F17" s="381">
        <f>307.9+19</f>
        <v>326.9</v>
      </c>
      <c r="G17" s="380">
        <f>16+1</f>
        <v>17</v>
      </c>
      <c r="H17" s="215" t="s">
        <v>1244</v>
      </c>
      <c r="I17" s="33"/>
      <c r="J17" s="254">
        <v>40299</v>
      </c>
    </row>
    <row r="18" spans="1:10" ht="12" customHeight="1">
      <c r="A18" s="122">
        <v>13</v>
      </c>
      <c r="B18" s="403" t="s">
        <v>106</v>
      </c>
      <c r="C18" s="367"/>
      <c r="D18" s="273">
        <v>36</v>
      </c>
      <c r="E18" s="268">
        <v>36</v>
      </c>
      <c r="F18" s="272">
        <v>1905.4</v>
      </c>
      <c r="G18" s="268">
        <v>116</v>
      </c>
      <c r="H18" s="215" t="s">
        <v>1246</v>
      </c>
      <c r="I18" s="33"/>
      <c r="J18" s="254">
        <v>40299</v>
      </c>
    </row>
    <row r="19" spans="1:10" ht="12" customHeight="1">
      <c r="A19" s="122">
        <v>14</v>
      </c>
      <c r="B19" s="403" t="s">
        <v>109</v>
      </c>
      <c r="C19" s="367"/>
      <c r="D19" s="273">
        <v>18</v>
      </c>
      <c r="E19" s="268">
        <v>19</v>
      </c>
      <c r="F19" s="272">
        <v>1008.6</v>
      </c>
      <c r="G19" s="268">
        <v>60</v>
      </c>
      <c r="H19" s="215" t="s">
        <v>1247</v>
      </c>
      <c r="I19" s="33"/>
      <c r="J19" s="254">
        <v>40299</v>
      </c>
    </row>
    <row r="20" spans="1:10" ht="12" customHeight="1" thickBot="1">
      <c r="A20" s="122">
        <v>15</v>
      </c>
      <c r="B20" s="403" t="s">
        <v>112</v>
      </c>
      <c r="C20" s="367"/>
      <c r="D20" s="273">
        <v>13</v>
      </c>
      <c r="E20" s="268">
        <v>14</v>
      </c>
      <c r="F20" s="272">
        <v>740</v>
      </c>
      <c r="G20" s="268">
        <v>38</v>
      </c>
      <c r="H20" s="215" t="s">
        <v>1248</v>
      </c>
      <c r="I20" s="33"/>
      <c r="J20" s="254">
        <v>40299</v>
      </c>
    </row>
    <row r="21" spans="1:10" ht="12" customHeight="1" thickBot="1">
      <c r="A21" s="165"/>
      <c r="B21" s="416" t="s">
        <v>1269</v>
      </c>
      <c r="C21" s="417"/>
      <c r="D21" s="283">
        <f>SUM(D6:D20)</f>
        <v>270</v>
      </c>
      <c r="E21" s="283">
        <f>SUM(E6:E20)</f>
        <v>282</v>
      </c>
      <c r="F21" s="284">
        <f>SUM(F6:F20)</f>
        <v>12548.4</v>
      </c>
      <c r="G21" s="285">
        <f>SUM(G6:G20)</f>
        <v>713</v>
      </c>
      <c r="H21" s="286"/>
      <c r="I21" s="169"/>
      <c r="J21" s="256"/>
    </row>
    <row r="22" spans="1:10" ht="13.5" customHeight="1" thickBot="1">
      <c r="A22" s="452" t="s">
        <v>134</v>
      </c>
      <c r="B22" s="410"/>
      <c r="C22" s="410"/>
      <c r="D22" s="410"/>
      <c r="E22" s="410"/>
      <c r="F22" s="410"/>
      <c r="G22" s="410"/>
      <c r="H22" s="410"/>
      <c r="I22" s="410"/>
      <c r="J22" s="411"/>
    </row>
    <row r="23" spans="1:10" ht="24" customHeight="1">
      <c r="A23" s="190">
        <v>16</v>
      </c>
      <c r="B23" s="418" t="s">
        <v>140</v>
      </c>
      <c r="C23" s="419"/>
      <c r="D23" s="315">
        <v>8</v>
      </c>
      <c r="E23" s="347">
        <v>8</v>
      </c>
      <c r="F23" s="348">
        <v>391.5</v>
      </c>
      <c r="G23" s="347">
        <v>10</v>
      </c>
      <c r="H23" s="329"/>
      <c r="I23" s="151" t="s">
        <v>1261</v>
      </c>
      <c r="J23" s="259">
        <v>40299</v>
      </c>
    </row>
    <row r="24" spans="1:10" ht="27" customHeight="1">
      <c r="A24" s="122">
        <v>17</v>
      </c>
      <c r="B24" s="403" t="s">
        <v>142</v>
      </c>
      <c r="C24" s="367"/>
      <c r="D24" s="287">
        <v>14</v>
      </c>
      <c r="E24" s="216">
        <v>16</v>
      </c>
      <c r="F24" s="288">
        <v>604.48</v>
      </c>
      <c r="G24" s="216">
        <v>30</v>
      </c>
      <c r="H24" s="215"/>
      <c r="I24" s="33" t="s">
        <v>1261</v>
      </c>
      <c r="J24" s="254">
        <v>40299</v>
      </c>
    </row>
    <row r="25" spans="1:10" ht="24.75" customHeight="1">
      <c r="A25" s="190">
        <v>18</v>
      </c>
      <c r="B25" s="403" t="s">
        <v>144</v>
      </c>
      <c r="C25" s="367"/>
      <c r="D25" s="287">
        <v>24</v>
      </c>
      <c r="E25" s="216">
        <v>24</v>
      </c>
      <c r="F25" s="288">
        <v>1133.9</v>
      </c>
      <c r="G25" s="216">
        <v>50</v>
      </c>
      <c r="H25" s="215"/>
      <c r="I25" s="33" t="s">
        <v>1261</v>
      </c>
      <c r="J25" s="254">
        <v>40299</v>
      </c>
    </row>
    <row r="26" spans="1:10" ht="25.5" customHeight="1">
      <c r="A26" s="122">
        <v>19</v>
      </c>
      <c r="B26" s="403" t="s">
        <v>146</v>
      </c>
      <c r="C26" s="367"/>
      <c r="D26" s="287">
        <v>8</v>
      </c>
      <c r="E26" s="216">
        <v>8</v>
      </c>
      <c r="F26" s="288">
        <v>385</v>
      </c>
      <c r="G26" s="216">
        <v>25</v>
      </c>
      <c r="H26" s="215"/>
      <c r="I26" s="33" t="s">
        <v>1261</v>
      </c>
      <c r="J26" s="254">
        <v>40299</v>
      </c>
    </row>
    <row r="27" spans="1:10" ht="25.5" customHeight="1">
      <c r="A27" s="190">
        <v>20</v>
      </c>
      <c r="B27" s="403" t="s">
        <v>148</v>
      </c>
      <c r="C27" s="367"/>
      <c r="D27" s="287">
        <v>24</v>
      </c>
      <c r="E27" s="216">
        <v>25</v>
      </c>
      <c r="F27" s="288">
        <v>1111.7</v>
      </c>
      <c r="G27" s="216">
        <v>69</v>
      </c>
      <c r="H27" s="215"/>
      <c r="I27" s="33" t="s">
        <v>1261</v>
      </c>
      <c r="J27" s="254">
        <v>40299</v>
      </c>
    </row>
    <row r="28" spans="1:10" ht="23.25" customHeight="1">
      <c r="A28" s="122">
        <v>21</v>
      </c>
      <c r="B28" s="403" t="s">
        <v>151</v>
      </c>
      <c r="C28" s="367"/>
      <c r="D28" s="287">
        <v>8</v>
      </c>
      <c r="E28" s="216">
        <v>8</v>
      </c>
      <c r="F28" s="289">
        <v>392.4</v>
      </c>
      <c r="G28" s="216">
        <v>25</v>
      </c>
      <c r="H28" s="215"/>
      <c r="I28" s="33" t="s">
        <v>1261</v>
      </c>
      <c r="J28" s="254">
        <v>40299</v>
      </c>
    </row>
    <row r="29" spans="1:10" ht="25.5" customHeight="1">
      <c r="A29" s="190">
        <v>22</v>
      </c>
      <c r="B29" s="403" t="s">
        <v>153</v>
      </c>
      <c r="C29" s="367"/>
      <c r="D29" s="287">
        <v>8</v>
      </c>
      <c r="E29" s="216">
        <v>8</v>
      </c>
      <c r="F29" s="288">
        <v>383.3</v>
      </c>
      <c r="G29" s="216">
        <v>13</v>
      </c>
      <c r="H29" s="215"/>
      <c r="I29" s="33" t="s">
        <v>1261</v>
      </c>
      <c r="J29" s="254">
        <v>40299</v>
      </c>
    </row>
    <row r="30" spans="1:10" ht="27" customHeight="1">
      <c r="A30" s="122">
        <v>23</v>
      </c>
      <c r="B30" s="403" t="s">
        <v>155</v>
      </c>
      <c r="C30" s="367"/>
      <c r="D30" s="290">
        <v>8</v>
      </c>
      <c r="E30" s="216">
        <v>10</v>
      </c>
      <c r="F30" s="288">
        <v>374.8</v>
      </c>
      <c r="G30" s="216">
        <v>23</v>
      </c>
      <c r="H30" s="215"/>
      <c r="I30" s="33" t="s">
        <v>1261</v>
      </c>
      <c r="J30" s="254">
        <v>40299</v>
      </c>
    </row>
    <row r="31" spans="1:10" ht="23.25" customHeight="1">
      <c r="A31" s="122">
        <v>24</v>
      </c>
      <c r="B31" s="400" t="s">
        <v>156</v>
      </c>
      <c r="C31" s="240"/>
      <c r="D31" s="290">
        <v>8</v>
      </c>
      <c r="E31" s="216">
        <v>10</v>
      </c>
      <c r="F31" s="288">
        <v>382.3</v>
      </c>
      <c r="G31" s="216">
        <v>27</v>
      </c>
      <c r="H31" s="215"/>
      <c r="I31" s="33" t="s">
        <v>1261</v>
      </c>
      <c r="J31" s="254">
        <v>40299</v>
      </c>
    </row>
    <row r="32" spans="1:10" ht="26.25" customHeight="1">
      <c r="A32" s="122">
        <v>25</v>
      </c>
      <c r="B32" s="401" t="s">
        <v>158</v>
      </c>
      <c r="C32" s="238"/>
      <c r="D32" s="290">
        <v>8</v>
      </c>
      <c r="E32" s="216">
        <v>8</v>
      </c>
      <c r="F32" s="288">
        <v>374.5</v>
      </c>
      <c r="G32" s="216">
        <v>14</v>
      </c>
      <c r="H32" s="215"/>
      <c r="I32" s="33" t="s">
        <v>1261</v>
      </c>
      <c r="J32" s="254">
        <v>40299</v>
      </c>
    </row>
    <row r="33" spans="1:10" ht="24.75" customHeight="1">
      <c r="A33" s="190">
        <v>26</v>
      </c>
      <c r="B33" s="401" t="s">
        <v>159</v>
      </c>
      <c r="C33" s="238"/>
      <c r="D33" s="290">
        <v>8</v>
      </c>
      <c r="E33" s="216">
        <v>8</v>
      </c>
      <c r="F33" s="288">
        <v>377.9</v>
      </c>
      <c r="G33" s="216">
        <v>22</v>
      </c>
      <c r="H33" s="215"/>
      <c r="I33" s="33" t="s">
        <v>1261</v>
      </c>
      <c r="J33" s="254">
        <v>40299</v>
      </c>
    </row>
    <row r="34" spans="1:10" ht="23.25" customHeight="1">
      <c r="A34" s="122">
        <v>27</v>
      </c>
      <c r="B34" s="401" t="s">
        <v>160</v>
      </c>
      <c r="C34" s="238"/>
      <c r="D34" s="290">
        <v>8</v>
      </c>
      <c r="E34" s="216">
        <v>10</v>
      </c>
      <c r="F34" s="288">
        <v>380.2</v>
      </c>
      <c r="G34" s="216">
        <v>23</v>
      </c>
      <c r="H34" s="215"/>
      <c r="I34" s="33" t="s">
        <v>1261</v>
      </c>
      <c r="J34" s="254">
        <v>40299</v>
      </c>
    </row>
    <row r="35" spans="1:10" ht="26.25" customHeight="1">
      <c r="A35" s="190">
        <v>28</v>
      </c>
      <c r="B35" s="401" t="s">
        <v>161</v>
      </c>
      <c r="C35" s="238"/>
      <c r="D35" s="290">
        <v>18</v>
      </c>
      <c r="E35" s="216">
        <v>18</v>
      </c>
      <c r="F35" s="291">
        <v>864.7</v>
      </c>
      <c r="G35" s="216">
        <v>49</v>
      </c>
      <c r="H35" s="215"/>
      <c r="I35" s="33" t="s">
        <v>1261</v>
      </c>
      <c r="J35" s="254">
        <v>40299</v>
      </c>
    </row>
    <row r="36" spans="1:10" ht="23.25" customHeight="1">
      <c r="A36" s="122">
        <v>29</v>
      </c>
      <c r="B36" s="401" t="s">
        <v>165</v>
      </c>
      <c r="C36" s="238"/>
      <c r="D36" s="290">
        <v>12</v>
      </c>
      <c r="E36" s="216">
        <v>13</v>
      </c>
      <c r="F36" s="291">
        <v>516.7</v>
      </c>
      <c r="G36" s="216">
        <v>27</v>
      </c>
      <c r="H36" s="215"/>
      <c r="I36" s="33" t="s">
        <v>1261</v>
      </c>
      <c r="J36" s="254">
        <v>40299</v>
      </c>
    </row>
    <row r="37" spans="1:10" ht="24" customHeight="1">
      <c r="A37" s="190">
        <v>30</v>
      </c>
      <c r="B37" s="401" t="s">
        <v>166</v>
      </c>
      <c r="C37" s="238"/>
      <c r="D37" s="290">
        <v>12</v>
      </c>
      <c r="E37" s="216">
        <v>14</v>
      </c>
      <c r="F37" s="291">
        <v>510.9</v>
      </c>
      <c r="G37" s="216">
        <v>28</v>
      </c>
      <c r="H37" s="215"/>
      <c r="I37" s="33" t="s">
        <v>1261</v>
      </c>
      <c r="J37" s="254">
        <v>40299</v>
      </c>
    </row>
    <row r="38" spans="1:10" ht="23.25" customHeight="1">
      <c r="A38" s="122">
        <v>31</v>
      </c>
      <c r="B38" s="401" t="s">
        <v>167</v>
      </c>
      <c r="C38" s="238"/>
      <c r="D38" s="290">
        <v>12</v>
      </c>
      <c r="E38" s="216">
        <v>12</v>
      </c>
      <c r="F38" s="291">
        <v>517.9</v>
      </c>
      <c r="G38" s="216">
        <v>28</v>
      </c>
      <c r="H38" s="215"/>
      <c r="I38" s="33" t="s">
        <v>1261</v>
      </c>
      <c r="J38" s="254">
        <v>40299</v>
      </c>
    </row>
    <row r="39" spans="1:10" ht="23.25" customHeight="1">
      <c r="A39" s="190">
        <v>32</v>
      </c>
      <c r="B39" s="401" t="s">
        <v>168</v>
      </c>
      <c r="C39" s="238"/>
      <c r="D39" s="290">
        <v>12</v>
      </c>
      <c r="E39" s="216">
        <v>12</v>
      </c>
      <c r="F39" s="291">
        <v>509.1</v>
      </c>
      <c r="G39" s="216">
        <v>32</v>
      </c>
      <c r="H39" s="215"/>
      <c r="I39" s="33" t="s">
        <v>1261</v>
      </c>
      <c r="J39" s="254">
        <v>40299</v>
      </c>
    </row>
    <row r="40" spans="1:10" ht="12" customHeight="1">
      <c r="A40" s="122">
        <v>33</v>
      </c>
      <c r="B40" s="401" t="s">
        <v>169</v>
      </c>
      <c r="C40" s="238"/>
      <c r="D40" s="290">
        <v>44</v>
      </c>
      <c r="E40" s="216">
        <v>45</v>
      </c>
      <c r="F40" s="291">
        <v>2356.6</v>
      </c>
      <c r="G40" s="216">
        <v>130</v>
      </c>
      <c r="H40" s="215" t="s">
        <v>1267</v>
      </c>
      <c r="I40" s="33"/>
      <c r="J40" s="254">
        <v>40299</v>
      </c>
    </row>
    <row r="41" spans="1:10" ht="12" customHeight="1">
      <c r="A41" s="190">
        <v>34</v>
      </c>
      <c r="B41" s="401" t="s">
        <v>171</v>
      </c>
      <c r="C41" s="238"/>
      <c r="D41" s="290">
        <v>44</v>
      </c>
      <c r="E41" s="216">
        <v>44</v>
      </c>
      <c r="F41" s="291">
        <v>2344.6</v>
      </c>
      <c r="G41" s="216">
        <v>124</v>
      </c>
      <c r="H41" s="215" t="s">
        <v>1268</v>
      </c>
      <c r="I41" s="33"/>
      <c r="J41" s="254">
        <v>40299</v>
      </c>
    </row>
    <row r="42" spans="1:10" ht="12" customHeight="1">
      <c r="A42" s="122">
        <v>35</v>
      </c>
      <c r="B42" s="401" t="s">
        <v>173</v>
      </c>
      <c r="C42" s="238"/>
      <c r="D42" s="290">
        <v>12</v>
      </c>
      <c r="E42" s="216">
        <v>14</v>
      </c>
      <c r="F42" s="288">
        <v>513.9</v>
      </c>
      <c r="G42" s="216">
        <v>25</v>
      </c>
      <c r="H42" s="215" t="s">
        <v>1262</v>
      </c>
      <c r="I42" s="33"/>
      <c r="J42" s="254">
        <v>40299</v>
      </c>
    </row>
    <row r="43" spans="1:10" ht="24.75" customHeight="1">
      <c r="A43" s="190">
        <v>36</v>
      </c>
      <c r="B43" s="401" t="s">
        <v>174</v>
      </c>
      <c r="C43" s="238"/>
      <c r="D43" s="290">
        <v>12</v>
      </c>
      <c r="E43" s="216">
        <v>12</v>
      </c>
      <c r="F43" s="288">
        <v>452.3</v>
      </c>
      <c r="G43" s="216">
        <v>29</v>
      </c>
      <c r="H43" s="215"/>
      <c r="I43" s="33" t="s">
        <v>1261</v>
      </c>
      <c r="J43" s="254">
        <v>40299</v>
      </c>
    </row>
    <row r="44" spans="1:10" ht="12" customHeight="1">
      <c r="A44" s="122">
        <v>37</v>
      </c>
      <c r="B44" s="402" t="s">
        <v>177</v>
      </c>
      <c r="C44" s="244"/>
      <c r="D44" s="287">
        <v>36</v>
      </c>
      <c r="E44" s="216">
        <v>37</v>
      </c>
      <c r="F44" s="288">
        <v>1822.3</v>
      </c>
      <c r="G44" s="216">
        <v>84</v>
      </c>
      <c r="H44" s="215" t="s">
        <v>1265</v>
      </c>
      <c r="I44" s="33"/>
      <c r="J44" s="254">
        <v>40299</v>
      </c>
    </row>
    <row r="45" spans="1:10" ht="12" customHeight="1" thickBot="1">
      <c r="A45" s="190">
        <v>38</v>
      </c>
      <c r="B45" s="414" t="s">
        <v>180</v>
      </c>
      <c r="C45" s="415"/>
      <c r="D45" s="293">
        <v>14</v>
      </c>
      <c r="E45" s="294">
        <v>14</v>
      </c>
      <c r="F45" s="289">
        <v>585.4</v>
      </c>
      <c r="G45" s="294">
        <v>29</v>
      </c>
      <c r="H45" s="179" t="s">
        <v>1266</v>
      </c>
      <c r="I45" s="159"/>
      <c r="J45" s="182">
        <v>40299</v>
      </c>
    </row>
    <row r="46" spans="1:10" ht="14.25" customHeight="1" thickBot="1">
      <c r="A46" s="165"/>
      <c r="B46" s="438" t="s">
        <v>1269</v>
      </c>
      <c r="C46" s="439"/>
      <c r="D46" s="265">
        <f>SUM(D23:D45)</f>
        <v>362</v>
      </c>
      <c r="E46" s="265">
        <f>SUM(E23:E45)</f>
        <v>378</v>
      </c>
      <c r="F46" s="265">
        <f>SUM(F23:F45)</f>
        <v>17286.38</v>
      </c>
      <c r="G46" s="265">
        <f>SUM(G23:G45)</f>
        <v>916</v>
      </c>
      <c r="H46" s="286"/>
      <c r="I46" s="169"/>
      <c r="J46" s="257"/>
    </row>
    <row r="47" spans="1:10" ht="13.5" customHeight="1" thickBot="1">
      <c r="A47" s="452" t="s">
        <v>182</v>
      </c>
      <c r="B47" s="410"/>
      <c r="C47" s="410"/>
      <c r="D47" s="410"/>
      <c r="E47" s="410"/>
      <c r="F47" s="410"/>
      <c r="G47" s="410"/>
      <c r="H47" s="410"/>
      <c r="I47" s="410"/>
      <c r="J47" s="411"/>
    </row>
    <row r="48" spans="1:10" ht="12" customHeight="1">
      <c r="A48" s="122">
        <v>39</v>
      </c>
      <c r="B48" s="403" t="s">
        <v>192</v>
      </c>
      <c r="C48" s="367"/>
      <c r="D48" s="287">
        <v>24</v>
      </c>
      <c r="E48" s="216">
        <v>24</v>
      </c>
      <c r="F48" s="295">
        <v>1354.7</v>
      </c>
      <c r="G48" s="216">
        <v>62</v>
      </c>
      <c r="H48" s="215" t="s">
        <v>1275</v>
      </c>
      <c r="I48" s="33"/>
      <c r="J48" s="254">
        <v>40299</v>
      </c>
    </row>
    <row r="49" spans="1:10" ht="12" customHeight="1">
      <c r="A49" s="122">
        <v>40</v>
      </c>
      <c r="B49" s="403" t="s">
        <v>200</v>
      </c>
      <c r="C49" s="367"/>
      <c r="D49" s="287">
        <v>55</v>
      </c>
      <c r="E49" s="216">
        <v>57</v>
      </c>
      <c r="F49" s="295">
        <v>2827.3</v>
      </c>
      <c r="G49" s="216">
        <v>126</v>
      </c>
      <c r="H49" s="215" t="s">
        <v>1281</v>
      </c>
      <c r="I49" s="33"/>
      <c r="J49" s="254">
        <v>40299</v>
      </c>
    </row>
    <row r="50" spans="1:10" ht="12" customHeight="1">
      <c r="A50" s="190">
        <v>41</v>
      </c>
      <c r="B50" s="403" t="s">
        <v>202</v>
      </c>
      <c r="C50" s="367"/>
      <c r="D50" s="287">
        <v>8</v>
      </c>
      <c r="E50" s="216">
        <v>8</v>
      </c>
      <c r="F50" s="295">
        <v>394.8</v>
      </c>
      <c r="G50" s="216">
        <v>15</v>
      </c>
      <c r="H50" s="215" t="s">
        <v>1282</v>
      </c>
      <c r="I50" s="33"/>
      <c r="J50" s="254">
        <v>40299</v>
      </c>
    </row>
    <row r="51" spans="1:10" ht="12" customHeight="1">
      <c r="A51" s="122">
        <v>42</v>
      </c>
      <c r="B51" s="403" t="s">
        <v>203</v>
      </c>
      <c r="C51" s="367"/>
      <c r="D51" s="287">
        <v>60</v>
      </c>
      <c r="E51" s="216">
        <v>60</v>
      </c>
      <c r="F51" s="295">
        <v>3204.3</v>
      </c>
      <c r="G51" s="216">
        <v>147</v>
      </c>
      <c r="H51" s="215" t="s">
        <v>1283</v>
      </c>
      <c r="I51" s="33"/>
      <c r="J51" s="254">
        <v>40299</v>
      </c>
    </row>
    <row r="52" spans="1:10" ht="12" customHeight="1">
      <c r="A52" s="190">
        <v>43</v>
      </c>
      <c r="B52" s="403" t="s">
        <v>206</v>
      </c>
      <c r="C52" s="367"/>
      <c r="D52" s="287">
        <v>12</v>
      </c>
      <c r="E52" s="216">
        <v>12</v>
      </c>
      <c r="F52" s="295">
        <v>541.7</v>
      </c>
      <c r="G52" s="216">
        <v>31</v>
      </c>
      <c r="H52" s="215" t="s">
        <v>1284</v>
      </c>
      <c r="I52" s="33"/>
      <c r="J52" s="254">
        <v>40299</v>
      </c>
    </row>
    <row r="53" spans="1:10" ht="12" customHeight="1">
      <c r="A53" s="122">
        <v>44</v>
      </c>
      <c r="B53" s="403" t="s">
        <v>207</v>
      </c>
      <c r="C53" s="367"/>
      <c r="D53" s="287">
        <v>12</v>
      </c>
      <c r="E53" s="216">
        <v>12</v>
      </c>
      <c r="F53" s="295">
        <v>463.5</v>
      </c>
      <c r="G53" s="216">
        <v>22</v>
      </c>
      <c r="H53" s="215" t="s">
        <v>1289</v>
      </c>
      <c r="I53" s="33"/>
      <c r="J53" s="254">
        <v>40299</v>
      </c>
    </row>
    <row r="54" spans="1:10" ht="12" customHeight="1">
      <c r="A54" s="190">
        <v>45</v>
      </c>
      <c r="B54" s="403" t="s">
        <v>210</v>
      </c>
      <c r="C54" s="367"/>
      <c r="D54" s="287">
        <v>8</v>
      </c>
      <c r="E54" s="216">
        <v>8</v>
      </c>
      <c r="F54" s="295">
        <v>402.2</v>
      </c>
      <c r="G54" s="216">
        <v>12</v>
      </c>
      <c r="H54" s="215" t="s">
        <v>1285</v>
      </c>
      <c r="I54" s="33"/>
      <c r="J54" s="254">
        <v>40299</v>
      </c>
    </row>
    <row r="55" spans="1:10" ht="12" customHeight="1">
      <c r="A55" s="122">
        <v>46</v>
      </c>
      <c r="B55" s="403" t="s">
        <v>211</v>
      </c>
      <c r="C55" s="367"/>
      <c r="D55" s="287">
        <v>12</v>
      </c>
      <c r="E55" s="216">
        <v>12</v>
      </c>
      <c r="F55" s="295">
        <v>465.6</v>
      </c>
      <c r="G55" s="216">
        <v>39</v>
      </c>
      <c r="H55" s="215" t="s">
        <v>1286</v>
      </c>
      <c r="I55" s="33"/>
      <c r="J55" s="254">
        <v>40299</v>
      </c>
    </row>
    <row r="56" spans="1:10" ht="12" customHeight="1">
      <c r="A56" s="190">
        <v>47</v>
      </c>
      <c r="B56" s="403" t="s">
        <v>213</v>
      </c>
      <c r="C56" s="367"/>
      <c r="D56" s="287">
        <v>8</v>
      </c>
      <c r="E56" s="216">
        <v>8</v>
      </c>
      <c r="F56" s="295">
        <v>325.5</v>
      </c>
      <c r="G56" s="216">
        <v>18</v>
      </c>
      <c r="H56" s="215" t="s">
        <v>1287</v>
      </c>
      <c r="I56" s="33"/>
      <c r="J56" s="254">
        <v>40299</v>
      </c>
    </row>
    <row r="57" spans="1:10" ht="12" customHeight="1">
      <c r="A57" s="122">
        <v>48</v>
      </c>
      <c r="B57" s="403" t="s">
        <v>215</v>
      </c>
      <c r="C57" s="367"/>
      <c r="D57" s="287">
        <v>12</v>
      </c>
      <c r="E57" s="216">
        <v>12</v>
      </c>
      <c r="F57" s="295">
        <v>470.3</v>
      </c>
      <c r="G57" s="216">
        <v>19</v>
      </c>
      <c r="H57" s="215" t="s">
        <v>1288</v>
      </c>
      <c r="I57" s="33"/>
      <c r="J57" s="254">
        <v>40299</v>
      </c>
    </row>
    <row r="58" spans="1:10" ht="12" customHeight="1">
      <c r="A58" s="190">
        <v>49</v>
      </c>
      <c r="B58" s="403" t="s">
        <v>216</v>
      </c>
      <c r="C58" s="367"/>
      <c r="D58" s="287">
        <v>16</v>
      </c>
      <c r="E58" s="216">
        <v>16</v>
      </c>
      <c r="F58" s="295">
        <v>860.2</v>
      </c>
      <c r="G58" s="216">
        <v>44</v>
      </c>
      <c r="H58" s="215" t="s">
        <v>1290</v>
      </c>
      <c r="I58" s="33"/>
      <c r="J58" s="254">
        <v>40299</v>
      </c>
    </row>
    <row r="59" spans="1:10" ht="12" customHeight="1">
      <c r="A59" s="122">
        <v>50</v>
      </c>
      <c r="B59" s="403" t="s">
        <v>219</v>
      </c>
      <c r="C59" s="367"/>
      <c r="D59" s="287">
        <v>16</v>
      </c>
      <c r="E59" s="216">
        <v>16</v>
      </c>
      <c r="F59" s="295">
        <v>819</v>
      </c>
      <c r="G59" s="216">
        <v>47</v>
      </c>
      <c r="H59" s="215" t="s">
        <v>1294</v>
      </c>
      <c r="I59" s="33"/>
      <c r="J59" s="254">
        <v>40299</v>
      </c>
    </row>
    <row r="60" spans="1:10" ht="12" customHeight="1">
      <c r="A60" s="190">
        <v>51</v>
      </c>
      <c r="B60" s="403" t="s">
        <v>221</v>
      </c>
      <c r="C60" s="209"/>
      <c r="D60" s="287">
        <v>12</v>
      </c>
      <c r="E60" s="216">
        <v>12</v>
      </c>
      <c r="F60" s="299">
        <v>450.9</v>
      </c>
      <c r="G60" s="216">
        <v>22</v>
      </c>
      <c r="H60" s="215" t="s">
        <v>1291</v>
      </c>
      <c r="I60" s="33"/>
      <c r="J60" s="254">
        <v>40299</v>
      </c>
    </row>
    <row r="61" spans="1:10" ht="12" customHeight="1">
      <c r="A61" s="122">
        <v>52</v>
      </c>
      <c r="B61" s="403" t="s">
        <v>222</v>
      </c>
      <c r="C61" s="209"/>
      <c r="D61" s="287">
        <v>12</v>
      </c>
      <c r="E61" s="216">
        <v>12</v>
      </c>
      <c r="F61" s="300">
        <v>468</v>
      </c>
      <c r="G61" s="216">
        <v>31</v>
      </c>
      <c r="H61" s="215" t="s">
        <v>1292</v>
      </c>
      <c r="I61" s="33"/>
      <c r="J61" s="254">
        <v>40299</v>
      </c>
    </row>
    <row r="62" spans="1:10" ht="12" customHeight="1">
      <c r="A62" s="190">
        <v>53</v>
      </c>
      <c r="B62" s="403" t="s">
        <v>223</v>
      </c>
      <c r="C62" s="209"/>
      <c r="D62" s="287">
        <v>24</v>
      </c>
      <c r="E62" s="216">
        <v>24</v>
      </c>
      <c r="F62" s="300">
        <v>1336.7</v>
      </c>
      <c r="G62" s="216">
        <v>63</v>
      </c>
      <c r="H62" s="215" t="s">
        <v>1293</v>
      </c>
      <c r="I62" s="33"/>
      <c r="J62" s="254">
        <v>40299</v>
      </c>
    </row>
    <row r="63" spans="1:10" ht="12" customHeight="1">
      <c r="A63" s="122">
        <v>54</v>
      </c>
      <c r="B63" s="403" t="s">
        <v>226</v>
      </c>
      <c r="C63" s="209"/>
      <c r="D63" s="287">
        <v>4</v>
      </c>
      <c r="E63" s="216">
        <v>19</v>
      </c>
      <c r="F63" s="300">
        <v>557.39</v>
      </c>
      <c r="G63" s="216">
        <v>25</v>
      </c>
      <c r="H63" s="215" t="s">
        <v>1295</v>
      </c>
      <c r="I63" s="33"/>
      <c r="J63" s="254">
        <v>40299</v>
      </c>
    </row>
    <row r="64" spans="1:10" ht="12" customHeight="1">
      <c r="A64" s="190">
        <v>55</v>
      </c>
      <c r="B64" s="403" t="s">
        <v>227</v>
      </c>
      <c r="C64" s="209"/>
      <c r="D64" s="287">
        <v>12</v>
      </c>
      <c r="E64" s="216">
        <v>12</v>
      </c>
      <c r="F64" s="300">
        <v>559</v>
      </c>
      <c r="G64" s="216">
        <v>25</v>
      </c>
      <c r="H64" s="215" t="s">
        <v>1302</v>
      </c>
      <c r="I64" s="33"/>
      <c r="J64" s="254">
        <v>40299</v>
      </c>
    </row>
    <row r="65" spans="1:10" ht="12" customHeight="1">
      <c r="A65" s="122">
        <v>56</v>
      </c>
      <c r="B65" s="403" t="s">
        <v>229</v>
      </c>
      <c r="C65" s="209"/>
      <c r="D65" s="287">
        <v>18</v>
      </c>
      <c r="E65" s="216">
        <v>18</v>
      </c>
      <c r="F65" s="301">
        <v>819.7</v>
      </c>
      <c r="G65" s="216">
        <v>37</v>
      </c>
      <c r="H65" s="215" t="s">
        <v>1296</v>
      </c>
      <c r="I65" s="33"/>
      <c r="J65" s="254">
        <v>40299</v>
      </c>
    </row>
    <row r="66" spans="1:10" ht="12" customHeight="1">
      <c r="A66" s="190">
        <v>57</v>
      </c>
      <c r="B66" s="403" t="s">
        <v>230</v>
      </c>
      <c r="C66" s="209"/>
      <c r="D66" s="287">
        <v>12</v>
      </c>
      <c r="E66" s="216">
        <v>12</v>
      </c>
      <c r="F66" s="301">
        <v>462.6</v>
      </c>
      <c r="G66" s="216">
        <v>18</v>
      </c>
      <c r="H66" s="215" t="s">
        <v>1297</v>
      </c>
      <c r="I66" s="33"/>
      <c r="J66" s="254">
        <v>40299</v>
      </c>
    </row>
    <row r="67" spans="1:10" ht="12" customHeight="1">
      <c r="A67" s="122">
        <v>58</v>
      </c>
      <c r="B67" s="403" t="s">
        <v>231</v>
      </c>
      <c r="C67" s="209"/>
      <c r="D67" s="287">
        <v>18</v>
      </c>
      <c r="E67" s="216">
        <v>18</v>
      </c>
      <c r="F67" s="301">
        <v>836.1</v>
      </c>
      <c r="G67" s="216">
        <v>52</v>
      </c>
      <c r="H67" s="215" t="s">
        <v>1298</v>
      </c>
      <c r="I67" s="33"/>
      <c r="J67" s="254">
        <v>40299</v>
      </c>
    </row>
    <row r="68" spans="1:10" ht="12" customHeight="1">
      <c r="A68" s="190">
        <v>59</v>
      </c>
      <c r="B68" s="403" t="s">
        <v>232</v>
      </c>
      <c r="C68" s="209"/>
      <c r="D68" s="287">
        <v>12</v>
      </c>
      <c r="E68" s="216">
        <v>12</v>
      </c>
      <c r="F68" s="301">
        <v>467.4</v>
      </c>
      <c r="G68" s="216">
        <v>27</v>
      </c>
      <c r="H68" s="215" t="s">
        <v>1299</v>
      </c>
      <c r="I68" s="33"/>
      <c r="J68" s="254">
        <v>40299</v>
      </c>
    </row>
    <row r="69" spans="1:10" ht="12" customHeight="1">
      <c r="A69" s="122">
        <v>60</v>
      </c>
      <c r="B69" s="403" t="s">
        <v>233</v>
      </c>
      <c r="C69" s="209"/>
      <c r="D69" s="287">
        <v>16</v>
      </c>
      <c r="E69" s="216">
        <v>16</v>
      </c>
      <c r="F69" s="301">
        <v>559.4</v>
      </c>
      <c r="G69" s="216">
        <v>26</v>
      </c>
      <c r="H69" s="215" t="s">
        <v>1300</v>
      </c>
      <c r="I69" s="33"/>
      <c r="J69" s="254">
        <v>40299</v>
      </c>
    </row>
    <row r="70" spans="1:10" ht="12" customHeight="1">
      <c r="A70" s="190">
        <v>61</v>
      </c>
      <c r="B70" s="403" t="s">
        <v>234</v>
      </c>
      <c r="C70" s="209"/>
      <c r="D70" s="287">
        <v>12</v>
      </c>
      <c r="E70" s="216">
        <v>12</v>
      </c>
      <c r="F70" s="301">
        <v>439.1</v>
      </c>
      <c r="G70" s="216">
        <v>21</v>
      </c>
      <c r="H70" s="215" t="s">
        <v>1301</v>
      </c>
      <c r="I70" s="33"/>
      <c r="J70" s="254">
        <v>40299</v>
      </c>
    </row>
    <row r="71" spans="1:10" ht="12" customHeight="1">
      <c r="A71" s="122">
        <v>62</v>
      </c>
      <c r="B71" s="403" t="s">
        <v>235</v>
      </c>
      <c r="C71" s="209"/>
      <c r="D71" s="287">
        <v>8</v>
      </c>
      <c r="E71" s="216">
        <v>8</v>
      </c>
      <c r="F71" s="301">
        <v>411.4</v>
      </c>
      <c r="G71" s="216">
        <v>22</v>
      </c>
      <c r="H71" s="215" t="s">
        <v>1304</v>
      </c>
      <c r="I71" s="33"/>
      <c r="J71" s="254">
        <v>40299</v>
      </c>
    </row>
    <row r="72" spans="1:10" ht="12" customHeight="1">
      <c r="A72" s="190">
        <v>63</v>
      </c>
      <c r="B72" s="403" t="s">
        <v>236</v>
      </c>
      <c r="C72" s="209"/>
      <c r="D72" s="287">
        <v>12</v>
      </c>
      <c r="E72" s="216">
        <v>12</v>
      </c>
      <c r="F72" s="301">
        <v>467.8</v>
      </c>
      <c r="G72" s="216">
        <v>26</v>
      </c>
      <c r="H72" s="215" t="s">
        <v>1309</v>
      </c>
      <c r="I72" s="33"/>
      <c r="J72" s="254">
        <v>40299</v>
      </c>
    </row>
    <row r="73" spans="1:10" ht="12" customHeight="1">
      <c r="A73" s="122">
        <v>64</v>
      </c>
      <c r="B73" s="403" t="s">
        <v>237</v>
      </c>
      <c r="C73" s="209"/>
      <c r="D73" s="287">
        <v>18</v>
      </c>
      <c r="E73" s="216">
        <v>18</v>
      </c>
      <c r="F73" s="301">
        <v>868.2</v>
      </c>
      <c r="G73" s="216">
        <v>44</v>
      </c>
      <c r="H73" s="215" t="s">
        <v>1310</v>
      </c>
      <c r="I73" s="33"/>
      <c r="J73" s="254">
        <v>40299</v>
      </c>
    </row>
    <row r="74" spans="1:10" ht="12" customHeight="1">
      <c r="A74" s="190">
        <v>65</v>
      </c>
      <c r="B74" s="403" t="s">
        <v>239</v>
      </c>
      <c r="C74" s="209"/>
      <c r="D74" s="287">
        <v>1</v>
      </c>
      <c r="E74" s="216">
        <v>12</v>
      </c>
      <c r="F74" s="301">
        <v>351</v>
      </c>
      <c r="G74" s="216">
        <v>17</v>
      </c>
      <c r="H74" s="215" t="s">
        <v>1305</v>
      </c>
      <c r="I74" s="33"/>
      <c r="J74" s="254">
        <v>40299</v>
      </c>
    </row>
    <row r="75" spans="1:10" ht="12" customHeight="1">
      <c r="A75" s="122">
        <v>66</v>
      </c>
      <c r="B75" s="403" t="s">
        <v>241</v>
      </c>
      <c r="C75" s="209"/>
      <c r="D75" s="287">
        <v>8</v>
      </c>
      <c r="E75" s="216">
        <v>8</v>
      </c>
      <c r="F75" s="301">
        <v>322.5</v>
      </c>
      <c r="G75" s="216">
        <v>22</v>
      </c>
      <c r="H75" s="215" t="s">
        <v>1306</v>
      </c>
      <c r="I75" s="33"/>
      <c r="J75" s="254">
        <v>40299</v>
      </c>
    </row>
    <row r="76" spans="1:10" ht="12" customHeight="1">
      <c r="A76" s="190">
        <v>67</v>
      </c>
      <c r="B76" s="403" t="s">
        <v>242</v>
      </c>
      <c r="C76" s="209"/>
      <c r="D76" s="287">
        <v>12</v>
      </c>
      <c r="E76" s="216">
        <v>12</v>
      </c>
      <c r="F76" s="301">
        <v>471.8</v>
      </c>
      <c r="G76" s="216">
        <v>20</v>
      </c>
      <c r="H76" s="215" t="s">
        <v>1307</v>
      </c>
      <c r="I76" s="33"/>
      <c r="J76" s="254">
        <v>40299</v>
      </c>
    </row>
    <row r="77" spans="1:10" ht="12" customHeight="1">
      <c r="A77" s="122">
        <v>68</v>
      </c>
      <c r="B77" s="403" t="s">
        <v>246</v>
      </c>
      <c r="C77" s="209"/>
      <c r="D77" s="287">
        <v>18</v>
      </c>
      <c r="E77" s="216">
        <v>18</v>
      </c>
      <c r="F77" s="301">
        <v>833.3</v>
      </c>
      <c r="G77" s="216">
        <v>41</v>
      </c>
      <c r="H77" s="215" t="s">
        <v>1311</v>
      </c>
      <c r="I77" s="33"/>
      <c r="J77" s="254">
        <v>40299</v>
      </c>
    </row>
    <row r="78" spans="1:10" ht="12.75" customHeight="1">
      <c r="A78" s="190">
        <v>69</v>
      </c>
      <c r="B78" s="403" t="s">
        <v>247</v>
      </c>
      <c r="C78" s="209"/>
      <c r="D78" s="287">
        <v>18</v>
      </c>
      <c r="E78" s="216">
        <v>18</v>
      </c>
      <c r="F78" s="301">
        <v>823</v>
      </c>
      <c r="G78" s="216">
        <v>38</v>
      </c>
      <c r="H78" s="215" t="s">
        <v>1320</v>
      </c>
      <c r="I78" s="33"/>
      <c r="J78" s="254">
        <v>40299</v>
      </c>
    </row>
    <row r="79" spans="1:10" ht="12" customHeight="1">
      <c r="A79" s="122">
        <v>70</v>
      </c>
      <c r="B79" s="403" t="s">
        <v>249</v>
      </c>
      <c r="C79" s="209"/>
      <c r="D79" s="287">
        <v>18</v>
      </c>
      <c r="E79" s="216">
        <v>18</v>
      </c>
      <c r="F79" s="301">
        <v>824.6</v>
      </c>
      <c r="G79" s="216">
        <v>31</v>
      </c>
      <c r="H79" s="215" t="s">
        <v>1312</v>
      </c>
      <c r="I79" s="33"/>
      <c r="J79" s="254">
        <v>40299</v>
      </c>
    </row>
    <row r="80" spans="1:10" ht="12" customHeight="1">
      <c r="A80" s="190">
        <v>71</v>
      </c>
      <c r="B80" s="403" t="s">
        <v>250</v>
      </c>
      <c r="C80" s="209"/>
      <c r="D80" s="287">
        <v>18</v>
      </c>
      <c r="E80" s="216">
        <v>18</v>
      </c>
      <c r="F80" s="301">
        <v>825.4</v>
      </c>
      <c r="G80" s="216">
        <v>46</v>
      </c>
      <c r="H80" s="215" t="s">
        <v>1313</v>
      </c>
      <c r="I80" s="33"/>
      <c r="J80" s="254">
        <v>40299</v>
      </c>
    </row>
    <row r="81" spans="1:10" ht="12" customHeight="1">
      <c r="A81" s="122">
        <v>72</v>
      </c>
      <c r="B81" s="403" t="s">
        <v>251</v>
      </c>
      <c r="C81" s="209"/>
      <c r="D81" s="287">
        <v>18</v>
      </c>
      <c r="E81" s="216">
        <v>18</v>
      </c>
      <c r="F81" s="301">
        <v>867.5</v>
      </c>
      <c r="G81" s="216">
        <v>41</v>
      </c>
      <c r="H81" s="215" t="s">
        <v>1314</v>
      </c>
      <c r="I81" s="33"/>
      <c r="J81" s="254">
        <v>40299</v>
      </c>
    </row>
    <row r="82" spans="1:10" ht="12" customHeight="1">
      <c r="A82" s="190">
        <v>73</v>
      </c>
      <c r="B82" s="403" t="s">
        <v>253</v>
      </c>
      <c r="C82" s="209"/>
      <c r="D82" s="287">
        <v>18</v>
      </c>
      <c r="E82" s="216">
        <v>18</v>
      </c>
      <c r="F82" s="301">
        <v>857.8</v>
      </c>
      <c r="G82" s="216">
        <v>47</v>
      </c>
      <c r="H82" s="215" t="s">
        <v>1315</v>
      </c>
      <c r="I82" s="33"/>
      <c r="J82" s="254">
        <v>40299</v>
      </c>
    </row>
    <row r="83" spans="1:10" ht="12" customHeight="1">
      <c r="A83" s="122">
        <v>74</v>
      </c>
      <c r="B83" s="403" t="s">
        <v>254</v>
      </c>
      <c r="C83" s="209"/>
      <c r="D83" s="287">
        <v>18</v>
      </c>
      <c r="E83" s="216">
        <v>18</v>
      </c>
      <c r="F83" s="301">
        <v>853.9</v>
      </c>
      <c r="G83" s="216">
        <v>40</v>
      </c>
      <c r="H83" s="215" t="s">
        <v>1316</v>
      </c>
      <c r="I83" s="33"/>
      <c r="J83" s="254">
        <v>40299</v>
      </c>
    </row>
    <row r="84" spans="1:10" ht="12" customHeight="1">
      <c r="A84" s="190">
        <v>75</v>
      </c>
      <c r="B84" s="403" t="s">
        <v>255</v>
      </c>
      <c r="C84" s="209"/>
      <c r="D84" s="287">
        <v>18</v>
      </c>
      <c r="E84" s="216">
        <v>18</v>
      </c>
      <c r="F84" s="302">
        <v>871.4</v>
      </c>
      <c r="G84" s="216">
        <v>47</v>
      </c>
      <c r="H84" s="215" t="s">
        <v>1317</v>
      </c>
      <c r="I84" s="33"/>
      <c r="J84" s="254">
        <v>40299</v>
      </c>
    </row>
    <row r="85" spans="1:10" ht="12" customHeight="1">
      <c r="A85" s="122">
        <v>76</v>
      </c>
      <c r="B85" s="403" t="s">
        <v>256</v>
      </c>
      <c r="C85" s="209"/>
      <c r="D85" s="287">
        <v>18</v>
      </c>
      <c r="E85" s="216">
        <v>18</v>
      </c>
      <c r="F85" s="303">
        <v>886.6</v>
      </c>
      <c r="G85" s="216">
        <v>43</v>
      </c>
      <c r="H85" s="215" t="s">
        <v>1318</v>
      </c>
      <c r="I85" s="33"/>
      <c r="J85" s="254">
        <v>40299</v>
      </c>
    </row>
    <row r="86" spans="1:10" ht="12" customHeight="1">
      <c r="A86" s="190">
        <v>77</v>
      </c>
      <c r="B86" s="403" t="s">
        <v>258</v>
      </c>
      <c r="C86" s="209"/>
      <c r="D86" s="287">
        <v>18</v>
      </c>
      <c r="E86" s="216">
        <v>18</v>
      </c>
      <c r="F86" s="303">
        <v>836.7</v>
      </c>
      <c r="G86" s="216">
        <v>45</v>
      </c>
      <c r="H86" s="215" t="s">
        <v>1319</v>
      </c>
      <c r="I86" s="33"/>
      <c r="J86" s="254">
        <v>40299</v>
      </c>
    </row>
    <row r="87" spans="1:10" ht="12" customHeight="1">
      <c r="A87" s="122">
        <v>78</v>
      </c>
      <c r="B87" s="403" t="s">
        <v>260</v>
      </c>
      <c r="C87" s="209"/>
      <c r="D87" s="287">
        <v>85</v>
      </c>
      <c r="E87" s="216">
        <v>85</v>
      </c>
      <c r="F87" s="303">
        <v>4170.6</v>
      </c>
      <c r="G87" s="216">
        <v>210</v>
      </c>
      <c r="H87" s="215" t="s">
        <v>1321</v>
      </c>
      <c r="I87" s="33"/>
      <c r="J87" s="254">
        <v>40299</v>
      </c>
    </row>
    <row r="88" spans="1:10" ht="12" customHeight="1">
      <c r="A88" s="190">
        <v>79</v>
      </c>
      <c r="B88" s="403" t="s">
        <v>263</v>
      </c>
      <c r="C88" s="209"/>
      <c r="D88" s="287">
        <v>60</v>
      </c>
      <c r="E88" s="216">
        <v>60</v>
      </c>
      <c r="F88" s="303">
        <v>2813.6</v>
      </c>
      <c r="G88" s="216">
        <v>145</v>
      </c>
      <c r="H88" s="215" t="s">
        <v>1322</v>
      </c>
      <c r="I88" s="33"/>
      <c r="J88" s="254">
        <v>40299</v>
      </c>
    </row>
    <row r="89" spans="1:10" ht="12" customHeight="1">
      <c r="A89" s="122">
        <v>80</v>
      </c>
      <c r="B89" s="403" t="s">
        <v>266</v>
      </c>
      <c r="C89" s="209"/>
      <c r="D89" s="287">
        <v>60</v>
      </c>
      <c r="E89" s="216">
        <v>60</v>
      </c>
      <c r="F89" s="303">
        <v>2797.7</v>
      </c>
      <c r="G89" s="216">
        <v>149</v>
      </c>
      <c r="H89" s="215" t="s">
        <v>1323</v>
      </c>
      <c r="I89" s="33"/>
      <c r="J89" s="254">
        <v>40299</v>
      </c>
    </row>
    <row r="90" spans="1:10" ht="12" customHeight="1">
      <c r="A90" s="190">
        <v>81</v>
      </c>
      <c r="B90" s="403" t="s">
        <v>269</v>
      </c>
      <c r="C90" s="209"/>
      <c r="D90" s="287">
        <v>16</v>
      </c>
      <c r="E90" s="216">
        <v>16</v>
      </c>
      <c r="F90" s="303">
        <v>829.7</v>
      </c>
      <c r="G90" s="216">
        <v>38</v>
      </c>
      <c r="H90" s="215" t="s">
        <v>1328</v>
      </c>
      <c r="I90" s="33"/>
      <c r="J90" s="254">
        <v>40299</v>
      </c>
    </row>
    <row r="91" spans="1:10" ht="12" customHeight="1">
      <c r="A91" s="122">
        <v>82</v>
      </c>
      <c r="B91" s="403" t="s">
        <v>270</v>
      </c>
      <c r="C91" s="209"/>
      <c r="D91" s="287">
        <v>22</v>
      </c>
      <c r="E91" s="216">
        <v>22</v>
      </c>
      <c r="F91" s="303">
        <v>1447.5</v>
      </c>
      <c r="G91" s="216">
        <v>62</v>
      </c>
      <c r="H91" s="215" t="s">
        <v>1329</v>
      </c>
      <c r="I91" s="33"/>
      <c r="J91" s="254">
        <v>40299</v>
      </c>
    </row>
    <row r="92" spans="1:10" ht="12" customHeight="1">
      <c r="A92" s="190">
        <v>83</v>
      </c>
      <c r="B92" s="403" t="s">
        <v>271</v>
      </c>
      <c r="C92" s="209"/>
      <c r="D92" s="287">
        <v>16</v>
      </c>
      <c r="E92" s="216">
        <v>16</v>
      </c>
      <c r="F92" s="303">
        <v>928.3</v>
      </c>
      <c r="G92" s="216">
        <v>52</v>
      </c>
      <c r="H92" s="215" t="s">
        <v>1330</v>
      </c>
      <c r="I92" s="33"/>
      <c r="J92" s="254">
        <v>40299</v>
      </c>
    </row>
    <row r="93" spans="1:10" ht="12" customHeight="1">
      <c r="A93" s="122">
        <v>84</v>
      </c>
      <c r="B93" s="403" t="s">
        <v>273</v>
      </c>
      <c r="C93" s="209"/>
      <c r="D93" s="287">
        <v>60</v>
      </c>
      <c r="E93" s="216">
        <v>60</v>
      </c>
      <c r="F93" s="303">
        <v>3241</v>
      </c>
      <c r="G93" s="216">
        <v>159</v>
      </c>
      <c r="H93" s="215" t="s">
        <v>1331</v>
      </c>
      <c r="I93" s="33"/>
      <c r="J93" s="254">
        <v>40299</v>
      </c>
    </row>
    <row r="94" spans="1:10" ht="12" customHeight="1">
      <c r="A94" s="190">
        <v>85</v>
      </c>
      <c r="B94" s="403" t="s">
        <v>276</v>
      </c>
      <c r="C94" s="209"/>
      <c r="D94" s="287">
        <v>16</v>
      </c>
      <c r="E94" s="216">
        <v>16</v>
      </c>
      <c r="F94" s="303">
        <v>970.1</v>
      </c>
      <c r="G94" s="216">
        <v>52</v>
      </c>
      <c r="H94" s="215" t="s">
        <v>1332</v>
      </c>
      <c r="I94" s="33"/>
      <c r="J94" s="254">
        <v>40299</v>
      </c>
    </row>
    <row r="95" spans="1:10" ht="12" customHeight="1">
      <c r="A95" s="122">
        <v>86</v>
      </c>
      <c r="B95" s="403" t="s">
        <v>278</v>
      </c>
      <c r="C95" s="209"/>
      <c r="D95" s="287">
        <v>25</v>
      </c>
      <c r="E95" s="216">
        <v>25</v>
      </c>
      <c r="F95" s="303">
        <v>1419.1</v>
      </c>
      <c r="G95" s="216">
        <v>68</v>
      </c>
      <c r="H95" s="215" t="s">
        <v>1333</v>
      </c>
      <c r="I95" s="33"/>
      <c r="J95" s="254">
        <v>40299</v>
      </c>
    </row>
    <row r="96" spans="1:10" ht="12" customHeight="1">
      <c r="A96" s="190">
        <v>87</v>
      </c>
      <c r="B96" s="403" t="s">
        <v>281</v>
      </c>
      <c r="C96" s="209"/>
      <c r="D96" s="287">
        <v>16</v>
      </c>
      <c r="E96" s="216">
        <v>16</v>
      </c>
      <c r="F96" s="303">
        <v>966.6</v>
      </c>
      <c r="G96" s="216">
        <v>39</v>
      </c>
      <c r="H96" s="215" t="s">
        <v>1334</v>
      </c>
      <c r="I96" s="33"/>
      <c r="J96" s="254">
        <v>40299</v>
      </c>
    </row>
    <row r="97" spans="1:10" ht="12" customHeight="1">
      <c r="A97" s="122">
        <v>88</v>
      </c>
      <c r="B97" s="403" t="s">
        <v>282</v>
      </c>
      <c r="C97" s="209"/>
      <c r="D97" s="287">
        <v>27</v>
      </c>
      <c r="E97" s="216">
        <v>27</v>
      </c>
      <c r="F97" s="303">
        <v>1478.9</v>
      </c>
      <c r="G97" s="216">
        <v>66</v>
      </c>
      <c r="H97" s="215" t="s">
        <v>1335</v>
      </c>
      <c r="I97" s="33"/>
      <c r="J97" s="254">
        <v>40299</v>
      </c>
    </row>
    <row r="98" spans="1:10" ht="12" customHeight="1">
      <c r="A98" s="190">
        <v>89</v>
      </c>
      <c r="B98" s="403" t="s">
        <v>283</v>
      </c>
      <c r="C98" s="209"/>
      <c r="D98" s="287">
        <v>16</v>
      </c>
      <c r="E98" s="216">
        <v>16</v>
      </c>
      <c r="F98" s="303">
        <v>1101.2</v>
      </c>
      <c r="G98" s="216">
        <v>48</v>
      </c>
      <c r="H98" s="215" t="s">
        <v>1336</v>
      </c>
      <c r="I98" s="33"/>
      <c r="J98" s="254">
        <v>40299</v>
      </c>
    </row>
    <row r="99" spans="1:10" ht="12" customHeight="1">
      <c r="A99" s="122">
        <v>90</v>
      </c>
      <c r="B99" s="403" t="s">
        <v>284</v>
      </c>
      <c r="C99" s="209"/>
      <c r="D99" s="287">
        <v>27</v>
      </c>
      <c r="E99" s="216">
        <v>28</v>
      </c>
      <c r="F99" s="303">
        <v>1453.6</v>
      </c>
      <c r="G99" s="216">
        <v>67</v>
      </c>
      <c r="H99" s="215" t="s">
        <v>1337</v>
      </c>
      <c r="I99" s="33"/>
      <c r="J99" s="254">
        <v>40299</v>
      </c>
    </row>
    <row r="100" spans="1:10" ht="12" customHeight="1">
      <c r="A100" s="190">
        <v>91</v>
      </c>
      <c r="B100" s="403" t="s">
        <v>287</v>
      </c>
      <c r="C100" s="209"/>
      <c r="D100" s="287">
        <v>16</v>
      </c>
      <c r="E100" s="216">
        <v>16</v>
      </c>
      <c r="F100" s="303">
        <v>817.8</v>
      </c>
      <c r="G100" s="216">
        <v>47</v>
      </c>
      <c r="H100" s="215" t="s">
        <v>1324</v>
      </c>
      <c r="I100" s="33"/>
      <c r="J100" s="254">
        <v>40299</v>
      </c>
    </row>
    <row r="101" spans="1:10" ht="12" customHeight="1">
      <c r="A101" s="122">
        <v>92</v>
      </c>
      <c r="B101" s="403" t="s">
        <v>288</v>
      </c>
      <c r="C101" s="209"/>
      <c r="D101" s="287">
        <v>16</v>
      </c>
      <c r="E101" s="216">
        <v>16</v>
      </c>
      <c r="F101" s="303">
        <v>1069</v>
      </c>
      <c r="G101" s="216">
        <v>44</v>
      </c>
      <c r="H101" s="215" t="s">
        <v>1338</v>
      </c>
      <c r="I101" s="33"/>
      <c r="J101" s="254">
        <v>40299</v>
      </c>
    </row>
    <row r="102" spans="1:10" ht="12" customHeight="1">
      <c r="A102" s="190">
        <v>93</v>
      </c>
      <c r="B102" s="403" t="s">
        <v>289</v>
      </c>
      <c r="C102" s="209"/>
      <c r="D102" s="287">
        <v>30</v>
      </c>
      <c r="E102" s="216">
        <v>36</v>
      </c>
      <c r="F102" s="303">
        <v>1504.2</v>
      </c>
      <c r="G102" s="216">
        <v>79</v>
      </c>
      <c r="H102" s="215" t="s">
        <v>1339</v>
      </c>
      <c r="I102" s="33"/>
      <c r="J102" s="254">
        <v>40299</v>
      </c>
    </row>
    <row r="103" spans="1:10" ht="12" customHeight="1">
      <c r="A103" s="122">
        <v>94</v>
      </c>
      <c r="B103" s="403" t="s">
        <v>292</v>
      </c>
      <c r="C103" s="209"/>
      <c r="D103" s="287">
        <v>16</v>
      </c>
      <c r="E103" s="216">
        <v>16</v>
      </c>
      <c r="F103" s="303">
        <v>783.7</v>
      </c>
      <c r="G103" s="216">
        <v>47</v>
      </c>
      <c r="H103" s="215" t="s">
        <v>1325</v>
      </c>
      <c r="I103" s="33"/>
      <c r="J103" s="254">
        <v>40299</v>
      </c>
    </row>
    <row r="104" spans="1:10" ht="12" customHeight="1">
      <c r="A104" s="190">
        <v>95</v>
      </c>
      <c r="B104" s="403" t="s">
        <v>293</v>
      </c>
      <c r="C104" s="209"/>
      <c r="D104" s="287">
        <v>16</v>
      </c>
      <c r="E104" s="216">
        <v>16</v>
      </c>
      <c r="F104" s="303">
        <v>807.7</v>
      </c>
      <c r="G104" s="216">
        <v>41</v>
      </c>
      <c r="H104" s="215" t="s">
        <v>1326</v>
      </c>
      <c r="I104" s="33"/>
      <c r="J104" s="254">
        <v>40299</v>
      </c>
    </row>
    <row r="105" spans="1:10" ht="11.25" customHeight="1">
      <c r="A105" s="122">
        <v>96</v>
      </c>
      <c r="B105" s="403" t="s">
        <v>294</v>
      </c>
      <c r="C105" s="209"/>
      <c r="D105" s="287">
        <v>16</v>
      </c>
      <c r="E105" s="216">
        <v>16</v>
      </c>
      <c r="F105" s="303">
        <v>776.8</v>
      </c>
      <c r="G105" s="216">
        <v>34</v>
      </c>
      <c r="H105" s="215" t="s">
        <v>1327</v>
      </c>
      <c r="I105" s="33"/>
      <c r="J105" s="254">
        <v>40299</v>
      </c>
    </row>
    <row r="106" spans="1:10" ht="24" customHeight="1">
      <c r="A106" s="190">
        <v>97</v>
      </c>
      <c r="B106" s="403" t="s">
        <v>299</v>
      </c>
      <c r="C106" s="209"/>
      <c r="D106" s="287">
        <v>12</v>
      </c>
      <c r="E106" s="216">
        <v>12</v>
      </c>
      <c r="F106" s="301">
        <v>464.1</v>
      </c>
      <c r="G106" s="216">
        <v>30</v>
      </c>
      <c r="H106" s="215" t="s">
        <v>1342</v>
      </c>
      <c r="I106" s="33"/>
      <c r="J106" s="254">
        <v>40299</v>
      </c>
    </row>
    <row r="107" spans="1:10" ht="24" customHeight="1">
      <c r="A107" s="122">
        <v>98</v>
      </c>
      <c r="B107" s="403" t="s">
        <v>300</v>
      </c>
      <c r="C107" s="209"/>
      <c r="D107" s="287">
        <v>16</v>
      </c>
      <c r="E107" s="216">
        <v>16</v>
      </c>
      <c r="F107" s="301">
        <v>765.6</v>
      </c>
      <c r="G107" s="216">
        <v>33</v>
      </c>
      <c r="H107" s="215" t="s">
        <v>1343</v>
      </c>
      <c r="I107" s="33"/>
      <c r="J107" s="254">
        <v>40299</v>
      </c>
    </row>
    <row r="108" spans="1:10" ht="12" customHeight="1">
      <c r="A108" s="190">
        <v>99</v>
      </c>
      <c r="B108" s="403" t="s">
        <v>304</v>
      </c>
      <c r="C108" s="209"/>
      <c r="D108" s="287">
        <v>16</v>
      </c>
      <c r="E108" s="216">
        <v>16</v>
      </c>
      <c r="F108" s="301">
        <v>555.2</v>
      </c>
      <c r="G108" s="216">
        <v>25</v>
      </c>
      <c r="H108" s="215" t="s">
        <v>1347</v>
      </c>
      <c r="I108" s="33"/>
      <c r="J108" s="254">
        <v>40299</v>
      </c>
    </row>
    <row r="109" spans="1:10" ht="12" customHeight="1">
      <c r="A109" s="122">
        <v>100</v>
      </c>
      <c r="B109" s="403" t="s">
        <v>305</v>
      </c>
      <c r="C109" s="209"/>
      <c r="D109" s="287">
        <v>12</v>
      </c>
      <c r="E109" s="216">
        <v>12</v>
      </c>
      <c r="F109" s="301">
        <v>573.4</v>
      </c>
      <c r="G109" s="216">
        <v>30</v>
      </c>
      <c r="H109" s="215" t="s">
        <v>1348</v>
      </c>
      <c r="I109" s="33"/>
      <c r="J109" s="254">
        <v>40299</v>
      </c>
    </row>
    <row r="110" spans="1:10" ht="14.25" customHeight="1">
      <c r="A110" s="190">
        <v>101</v>
      </c>
      <c r="B110" s="403" t="s">
        <v>306</v>
      </c>
      <c r="C110" s="209"/>
      <c r="D110" s="287">
        <v>16</v>
      </c>
      <c r="E110" s="216">
        <v>16</v>
      </c>
      <c r="F110" s="301">
        <v>682.3</v>
      </c>
      <c r="G110" s="216">
        <v>35</v>
      </c>
      <c r="H110" s="215" t="s">
        <v>1349</v>
      </c>
      <c r="I110" s="33"/>
      <c r="J110" s="254">
        <v>40299</v>
      </c>
    </row>
    <row r="111" spans="1:10" ht="12" customHeight="1">
      <c r="A111" s="122">
        <v>102</v>
      </c>
      <c r="B111" s="403" t="s">
        <v>307</v>
      </c>
      <c r="C111" s="209"/>
      <c r="D111" s="287">
        <v>16</v>
      </c>
      <c r="E111" s="216">
        <v>16</v>
      </c>
      <c r="F111" s="301">
        <v>700.5</v>
      </c>
      <c r="G111" s="216">
        <v>36</v>
      </c>
      <c r="H111" s="215" t="s">
        <v>1350</v>
      </c>
      <c r="I111" s="33"/>
      <c r="J111" s="254">
        <v>40299</v>
      </c>
    </row>
    <row r="112" spans="1:10" ht="13.5" customHeight="1">
      <c r="A112" s="190">
        <v>103</v>
      </c>
      <c r="B112" s="403" t="s">
        <v>308</v>
      </c>
      <c r="C112" s="209"/>
      <c r="D112" s="287">
        <v>16</v>
      </c>
      <c r="E112" s="216">
        <v>16</v>
      </c>
      <c r="F112" s="301">
        <v>680.8</v>
      </c>
      <c r="G112" s="216">
        <v>28</v>
      </c>
      <c r="H112" s="215" t="s">
        <v>1351</v>
      </c>
      <c r="I112" s="33"/>
      <c r="J112" s="254">
        <v>40299</v>
      </c>
    </row>
    <row r="113" spans="1:10" ht="12.75" customHeight="1">
      <c r="A113" s="122">
        <v>104</v>
      </c>
      <c r="B113" s="403" t="s">
        <v>309</v>
      </c>
      <c r="C113" s="209"/>
      <c r="D113" s="287">
        <v>8</v>
      </c>
      <c r="E113" s="216">
        <v>8</v>
      </c>
      <c r="F113" s="301">
        <v>373.1</v>
      </c>
      <c r="G113" s="216">
        <v>26</v>
      </c>
      <c r="H113" s="215" t="s">
        <v>1352</v>
      </c>
      <c r="I113" s="33"/>
      <c r="J113" s="254">
        <v>40299</v>
      </c>
    </row>
    <row r="114" spans="1:10" ht="15" customHeight="1">
      <c r="A114" s="190">
        <v>105</v>
      </c>
      <c r="B114" s="403" t="s">
        <v>311</v>
      </c>
      <c r="C114" s="209"/>
      <c r="D114" s="287">
        <v>32</v>
      </c>
      <c r="E114" s="216">
        <v>32</v>
      </c>
      <c r="F114" s="301">
        <v>1615.7</v>
      </c>
      <c r="G114" s="216">
        <v>61</v>
      </c>
      <c r="H114" s="215" t="s">
        <v>1355</v>
      </c>
      <c r="I114" s="33"/>
      <c r="J114" s="254">
        <v>40299</v>
      </c>
    </row>
    <row r="115" spans="1:10" ht="13.5" customHeight="1">
      <c r="A115" s="122">
        <v>106</v>
      </c>
      <c r="B115" s="403" t="s">
        <v>312</v>
      </c>
      <c r="C115" s="209"/>
      <c r="D115" s="287">
        <v>22</v>
      </c>
      <c r="E115" s="216">
        <v>22</v>
      </c>
      <c r="F115" s="301">
        <v>975.7</v>
      </c>
      <c r="G115" s="216">
        <v>47</v>
      </c>
      <c r="H115" s="215" t="s">
        <v>1354</v>
      </c>
      <c r="I115" s="33"/>
      <c r="J115" s="254">
        <v>40299</v>
      </c>
    </row>
    <row r="116" spans="1:10" ht="15" customHeight="1">
      <c r="A116" s="190">
        <v>107</v>
      </c>
      <c r="B116" s="403" t="s">
        <v>314</v>
      </c>
      <c r="C116" s="209"/>
      <c r="D116" s="287">
        <v>18</v>
      </c>
      <c r="E116" s="216">
        <v>18</v>
      </c>
      <c r="F116" s="301">
        <v>835</v>
      </c>
      <c r="G116" s="216">
        <v>49</v>
      </c>
      <c r="H116" s="215" t="s">
        <v>1358</v>
      </c>
      <c r="I116" s="33"/>
      <c r="J116" s="254">
        <v>40299</v>
      </c>
    </row>
    <row r="117" spans="1:10" ht="13.5" customHeight="1">
      <c r="A117" s="122">
        <v>108</v>
      </c>
      <c r="B117" s="403" t="s">
        <v>315</v>
      </c>
      <c r="C117" s="209"/>
      <c r="D117" s="287">
        <v>12</v>
      </c>
      <c r="E117" s="216">
        <v>12</v>
      </c>
      <c r="F117" s="301">
        <v>526</v>
      </c>
      <c r="G117" s="216">
        <v>27</v>
      </c>
      <c r="H117" s="215" t="s">
        <v>1359</v>
      </c>
      <c r="I117" s="33"/>
      <c r="J117" s="254">
        <v>40299</v>
      </c>
    </row>
    <row r="118" spans="1:10" ht="14.25" customHeight="1">
      <c r="A118" s="190">
        <v>109</v>
      </c>
      <c r="B118" s="403" t="s">
        <v>316</v>
      </c>
      <c r="C118" s="209"/>
      <c r="D118" s="287">
        <v>12</v>
      </c>
      <c r="E118" s="216">
        <v>12</v>
      </c>
      <c r="F118" s="301">
        <v>585.5</v>
      </c>
      <c r="G118" s="216">
        <v>28</v>
      </c>
      <c r="H118" s="215" t="s">
        <v>1360</v>
      </c>
      <c r="I118" s="33"/>
      <c r="J118" s="254">
        <v>40299</v>
      </c>
    </row>
    <row r="119" spans="1:10" ht="14.25" customHeight="1">
      <c r="A119" s="122">
        <v>110</v>
      </c>
      <c r="B119" s="403" t="s">
        <v>317</v>
      </c>
      <c r="C119" s="209"/>
      <c r="D119" s="287">
        <v>12</v>
      </c>
      <c r="E119" s="216">
        <v>12</v>
      </c>
      <c r="F119" s="301">
        <v>556</v>
      </c>
      <c r="G119" s="216">
        <v>35</v>
      </c>
      <c r="H119" s="215" t="s">
        <v>1361</v>
      </c>
      <c r="I119" s="33"/>
      <c r="J119" s="254">
        <v>40299</v>
      </c>
    </row>
    <row r="120" spans="1:10" ht="23.25" customHeight="1">
      <c r="A120" s="190">
        <v>111</v>
      </c>
      <c r="B120" s="403" t="s">
        <v>318</v>
      </c>
      <c r="C120" s="209"/>
      <c r="D120" s="287">
        <v>60</v>
      </c>
      <c r="E120" s="216">
        <v>62</v>
      </c>
      <c r="F120" s="300">
        <v>2787.12</v>
      </c>
      <c r="G120" s="216">
        <v>124</v>
      </c>
      <c r="H120" s="215" t="s">
        <v>1362</v>
      </c>
      <c r="I120" s="33"/>
      <c r="J120" s="254">
        <v>40299</v>
      </c>
    </row>
    <row r="121" spans="1:10" ht="24.75" customHeight="1">
      <c r="A121" s="122">
        <v>112</v>
      </c>
      <c r="B121" s="403" t="s">
        <v>321</v>
      </c>
      <c r="C121" s="209"/>
      <c r="D121" s="287">
        <v>36</v>
      </c>
      <c r="E121" s="216">
        <v>40</v>
      </c>
      <c r="F121" s="300">
        <v>2072.4</v>
      </c>
      <c r="G121" s="216">
        <v>94</v>
      </c>
      <c r="H121" s="215" t="s">
        <v>1363</v>
      </c>
      <c r="I121" s="33"/>
      <c r="J121" s="254">
        <v>40299</v>
      </c>
    </row>
    <row r="122" spans="1:10" ht="12" customHeight="1">
      <c r="A122" s="190">
        <v>113</v>
      </c>
      <c r="B122" s="403" t="s">
        <v>324</v>
      </c>
      <c r="C122" s="209"/>
      <c r="D122" s="287">
        <v>8</v>
      </c>
      <c r="E122" s="216">
        <v>9</v>
      </c>
      <c r="F122" s="300">
        <v>366.7</v>
      </c>
      <c r="G122" s="216">
        <v>17</v>
      </c>
      <c r="H122" s="215" t="s">
        <v>1364</v>
      </c>
      <c r="I122" s="33"/>
      <c r="J122" s="254">
        <v>40299</v>
      </c>
    </row>
    <row r="123" spans="1:10" ht="13.5" customHeight="1">
      <c r="A123" s="122">
        <v>114</v>
      </c>
      <c r="B123" s="403" t="s">
        <v>336</v>
      </c>
      <c r="C123" s="367"/>
      <c r="D123" s="287">
        <v>6</v>
      </c>
      <c r="E123" s="216">
        <v>6</v>
      </c>
      <c r="F123" s="295">
        <v>373.7</v>
      </c>
      <c r="G123" s="216">
        <v>14</v>
      </c>
      <c r="H123" s="215" t="s">
        <v>1376</v>
      </c>
      <c r="I123" s="33"/>
      <c r="J123" s="254">
        <v>40299</v>
      </c>
    </row>
    <row r="124" spans="1:10" ht="12" customHeight="1">
      <c r="A124" s="190">
        <v>115</v>
      </c>
      <c r="B124" s="403" t="s">
        <v>337</v>
      </c>
      <c r="C124" s="367"/>
      <c r="D124" s="287">
        <v>6</v>
      </c>
      <c r="E124" s="216">
        <v>6</v>
      </c>
      <c r="F124" s="295">
        <v>369.2</v>
      </c>
      <c r="G124" s="216">
        <v>14</v>
      </c>
      <c r="H124" s="215" t="s">
        <v>1377</v>
      </c>
      <c r="I124" s="33"/>
      <c r="J124" s="254">
        <v>40299</v>
      </c>
    </row>
    <row r="125" spans="1:10" ht="12" customHeight="1">
      <c r="A125" s="122">
        <v>116</v>
      </c>
      <c r="B125" s="403" t="s">
        <v>338</v>
      </c>
      <c r="C125" s="367"/>
      <c r="D125" s="287">
        <v>6</v>
      </c>
      <c r="E125" s="216">
        <v>6</v>
      </c>
      <c r="F125" s="295">
        <v>368</v>
      </c>
      <c r="G125" s="216">
        <v>9</v>
      </c>
      <c r="H125" s="215" t="s">
        <v>1378</v>
      </c>
      <c r="I125" s="33"/>
      <c r="J125" s="254">
        <v>40299</v>
      </c>
    </row>
    <row r="126" spans="1:10" ht="12" customHeight="1">
      <c r="A126" s="190">
        <v>117</v>
      </c>
      <c r="B126" s="403" t="s">
        <v>339</v>
      </c>
      <c r="C126" s="367"/>
      <c r="D126" s="287">
        <v>6</v>
      </c>
      <c r="E126" s="216">
        <v>6</v>
      </c>
      <c r="F126" s="295">
        <v>371.6</v>
      </c>
      <c r="G126" s="216">
        <v>18</v>
      </c>
      <c r="H126" s="215" t="s">
        <v>1379</v>
      </c>
      <c r="I126" s="33"/>
      <c r="J126" s="254">
        <v>40299</v>
      </c>
    </row>
    <row r="127" spans="1:10" ht="12" customHeight="1" thickBot="1">
      <c r="A127" s="122">
        <v>118</v>
      </c>
      <c r="B127" s="403" t="s">
        <v>340</v>
      </c>
      <c r="C127" s="367"/>
      <c r="D127" s="287">
        <v>6</v>
      </c>
      <c r="E127" s="216">
        <v>6</v>
      </c>
      <c r="F127" s="295">
        <v>365.3</v>
      </c>
      <c r="G127" s="216">
        <v>29</v>
      </c>
      <c r="H127" s="215" t="s">
        <v>1380</v>
      </c>
      <c r="I127" s="33"/>
      <c r="J127" s="254">
        <v>40299</v>
      </c>
    </row>
    <row r="128" spans="1:10" ht="15.75" customHeight="1" thickBot="1">
      <c r="A128" s="165"/>
      <c r="B128" s="438" t="s">
        <v>1269</v>
      </c>
      <c r="C128" s="439"/>
      <c r="D128" s="306">
        <f>SUM(D48:D127)</f>
        <v>1544</v>
      </c>
      <c r="E128" s="306">
        <f>SUM(E48:E127)</f>
        <v>1586</v>
      </c>
      <c r="F128" s="306">
        <f>SUM(F48:F127)</f>
        <v>76798.30999999998</v>
      </c>
      <c r="G128" s="307">
        <f>SUM(G48:G127)</f>
        <v>3755</v>
      </c>
      <c r="H128" s="286"/>
      <c r="I128" s="169"/>
      <c r="J128" s="257"/>
    </row>
    <row r="129" spans="1:10" ht="13.5" customHeight="1" thickBot="1">
      <c r="A129" s="452" t="s">
        <v>342</v>
      </c>
      <c r="B129" s="410"/>
      <c r="C129" s="410"/>
      <c r="D129" s="410"/>
      <c r="E129" s="410"/>
      <c r="F129" s="410"/>
      <c r="G129" s="410"/>
      <c r="H129" s="410"/>
      <c r="I129" s="410"/>
      <c r="J129" s="411"/>
    </row>
    <row r="130" spans="1:10" ht="22.5" customHeight="1">
      <c r="A130" s="122">
        <v>119</v>
      </c>
      <c r="B130" s="401" t="s">
        <v>356</v>
      </c>
      <c r="C130" s="238"/>
      <c r="D130" s="290">
        <v>16</v>
      </c>
      <c r="E130" s="216">
        <v>16</v>
      </c>
      <c r="F130" s="288">
        <v>407.6</v>
      </c>
      <c r="G130" s="216">
        <v>45</v>
      </c>
      <c r="H130" s="215" t="s">
        <v>1387</v>
      </c>
      <c r="I130" s="33"/>
      <c r="J130" s="254">
        <v>40299</v>
      </c>
    </row>
    <row r="131" spans="1:10" ht="22.5" customHeight="1">
      <c r="A131" s="122">
        <v>120</v>
      </c>
      <c r="B131" s="401" t="s">
        <v>358</v>
      </c>
      <c r="C131" s="238"/>
      <c r="D131" s="290">
        <v>8</v>
      </c>
      <c r="E131" s="216">
        <v>10</v>
      </c>
      <c r="F131" s="288">
        <v>382.6</v>
      </c>
      <c r="G131" s="216">
        <v>21</v>
      </c>
      <c r="H131" s="215" t="s">
        <v>1392</v>
      </c>
      <c r="I131" s="33"/>
      <c r="J131" s="254">
        <v>40299</v>
      </c>
    </row>
    <row r="132" spans="1:10" ht="22.5" customHeight="1">
      <c r="A132" s="122">
        <v>121</v>
      </c>
      <c r="B132" s="401" t="s">
        <v>360</v>
      </c>
      <c r="C132" s="238"/>
      <c r="D132" s="290">
        <v>12</v>
      </c>
      <c r="E132" s="216">
        <v>15</v>
      </c>
      <c r="F132" s="288">
        <v>660.9</v>
      </c>
      <c r="G132" s="216">
        <v>38</v>
      </c>
      <c r="H132" s="215" t="s">
        <v>1393</v>
      </c>
      <c r="I132" s="33"/>
      <c r="J132" s="254">
        <v>40299</v>
      </c>
    </row>
    <row r="133" spans="1:10" ht="22.5" customHeight="1">
      <c r="A133" s="122">
        <v>122</v>
      </c>
      <c r="B133" s="401" t="s">
        <v>362</v>
      </c>
      <c r="C133" s="238"/>
      <c r="D133" s="290">
        <v>7</v>
      </c>
      <c r="E133" s="216">
        <v>8</v>
      </c>
      <c r="F133" s="309">
        <v>404.3</v>
      </c>
      <c r="G133" s="216">
        <v>14</v>
      </c>
      <c r="H133" s="215" t="s">
        <v>1388</v>
      </c>
      <c r="I133" s="33"/>
      <c r="J133" s="254">
        <v>40299</v>
      </c>
    </row>
    <row r="134" spans="1:10" ht="22.5" customHeight="1">
      <c r="A134" s="122">
        <v>123</v>
      </c>
      <c r="B134" s="401" t="s">
        <v>370</v>
      </c>
      <c r="C134" s="238"/>
      <c r="D134" s="290">
        <v>60</v>
      </c>
      <c r="E134" s="216">
        <v>60</v>
      </c>
      <c r="F134" s="291">
        <v>3266.2</v>
      </c>
      <c r="G134" s="216">
        <v>177</v>
      </c>
      <c r="H134" s="215" t="s">
        <v>1396</v>
      </c>
      <c r="I134" s="33"/>
      <c r="J134" s="254">
        <v>40299</v>
      </c>
    </row>
    <row r="135" spans="1:10" ht="27.75" customHeight="1">
      <c r="A135" s="122">
        <v>124</v>
      </c>
      <c r="B135" s="401" t="s">
        <v>374</v>
      </c>
      <c r="C135" s="238"/>
      <c r="D135" s="290">
        <v>93</v>
      </c>
      <c r="E135" s="216">
        <v>94</v>
      </c>
      <c r="F135" s="291">
        <v>4586</v>
      </c>
      <c r="G135" s="216">
        <v>237</v>
      </c>
      <c r="H135" s="215" t="s">
        <v>1397</v>
      </c>
      <c r="I135" s="33"/>
      <c r="J135" s="254">
        <v>40299</v>
      </c>
    </row>
    <row r="136" spans="1:10" ht="27.75" customHeight="1">
      <c r="A136" s="122">
        <v>125</v>
      </c>
      <c r="B136" s="401" t="s">
        <v>378</v>
      </c>
      <c r="C136" s="238"/>
      <c r="D136" s="290">
        <v>16</v>
      </c>
      <c r="E136" s="216">
        <v>16</v>
      </c>
      <c r="F136" s="291">
        <v>738.6</v>
      </c>
      <c r="G136" s="216">
        <v>29</v>
      </c>
      <c r="H136" s="215" t="s">
        <v>1394</v>
      </c>
      <c r="I136" s="33"/>
      <c r="J136" s="254">
        <v>40299</v>
      </c>
    </row>
    <row r="137" spans="1:10" ht="27" customHeight="1">
      <c r="A137" s="122">
        <v>126</v>
      </c>
      <c r="B137" s="401" t="s">
        <v>380</v>
      </c>
      <c r="C137" s="238"/>
      <c r="D137" s="290">
        <v>3</v>
      </c>
      <c r="E137" s="216">
        <v>8</v>
      </c>
      <c r="F137" s="291">
        <v>177.6</v>
      </c>
      <c r="G137" s="216">
        <v>13</v>
      </c>
      <c r="H137" s="215" t="s">
        <v>1398</v>
      </c>
      <c r="I137" s="33"/>
      <c r="J137" s="254">
        <v>40299</v>
      </c>
    </row>
    <row r="138" spans="1:10" ht="26.25" customHeight="1">
      <c r="A138" s="122">
        <v>127</v>
      </c>
      <c r="B138" s="401" t="s">
        <v>382</v>
      </c>
      <c r="C138" s="238"/>
      <c r="D138" s="290">
        <v>8</v>
      </c>
      <c r="E138" s="216">
        <v>9</v>
      </c>
      <c r="F138" s="291">
        <v>389.4</v>
      </c>
      <c r="G138" s="216">
        <v>14</v>
      </c>
      <c r="H138" s="215" t="s">
        <v>1399</v>
      </c>
      <c r="I138" s="33"/>
      <c r="J138" s="254">
        <v>40299</v>
      </c>
    </row>
    <row r="139" spans="1:10" ht="22.5" customHeight="1">
      <c r="A139" s="122">
        <v>128</v>
      </c>
      <c r="B139" s="401" t="s">
        <v>384</v>
      </c>
      <c r="C139" s="238"/>
      <c r="D139" s="290">
        <v>125</v>
      </c>
      <c r="E139" s="216">
        <v>139</v>
      </c>
      <c r="F139" s="291">
        <v>6252.2</v>
      </c>
      <c r="G139" s="216">
        <v>289</v>
      </c>
      <c r="H139" s="215" t="s">
        <v>1400</v>
      </c>
      <c r="I139" s="33"/>
      <c r="J139" s="254">
        <v>40299</v>
      </c>
    </row>
    <row r="140" spans="1:10" ht="22.5" customHeight="1">
      <c r="A140" s="122">
        <v>129</v>
      </c>
      <c r="B140" s="401" t="s">
        <v>390</v>
      </c>
      <c r="C140" s="238"/>
      <c r="D140" s="290">
        <v>8</v>
      </c>
      <c r="E140" s="216">
        <v>8</v>
      </c>
      <c r="F140" s="291">
        <v>386.1</v>
      </c>
      <c r="G140" s="216">
        <v>17</v>
      </c>
      <c r="H140" s="215" t="s">
        <v>1402</v>
      </c>
      <c r="I140" s="33"/>
      <c r="J140" s="254">
        <v>40299</v>
      </c>
    </row>
    <row r="141" spans="1:10" ht="22.5" customHeight="1">
      <c r="A141" s="122">
        <v>130</v>
      </c>
      <c r="B141" s="401" t="s">
        <v>392</v>
      </c>
      <c r="C141" s="238"/>
      <c r="D141" s="290">
        <v>12</v>
      </c>
      <c r="E141" s="216">
        <v>15</v>
      </c>
      <c r="F141" s="291">
        <v>667.1</v>
      </c>
      <c r="G141" s="216">
        <v>36</v>
      </c>
      <c r="H141" s="215" t="s">
        <v>1403</v>
      </c>
      <c r="I141" s="33"/>
      <c r="J141" s="254">
        <v>40299</v>
      </c>
    </row>
    <row r="142" spans="1:10" ht="22.5" customHeight="1">
      <c r="A142" s="122">
        <v>131</v>
      </c>
      <c r="B142" s="401" t="s">
        <v>394</v>
      </c>
      <c r="C142" s="238"/>
      <c r="D142" s="290">
        <v>89</v>
      </c>
      <c r="E142" s="216">
        <v>89</v>
      </c>
      <c r="F142" s="310">
        <v>4216.4</v>
      </c>
      <c r="G142" s="216">
        <v>192</v>
      </c>
      <c r="H142" s="215" t="s">
        <v>1395</v>
      </c>
      <c r="I142" s="33"/>
      <c r="J142" s="254">
        <v>40299</v>
      </c>
    </row>
    <row r="143" spans="1:10" ht="22.5" customHeight="1">
      <c r="A143" s="122">
        <v>132</v>
      </c>
      <c r="B143" s="401" t="s">
        <v>398</v>
      </c>
      <c r="C143" s="238"/>
      <c r="D143" s="290">
        <v>12</v>
      </c>
      <c r="E143" s="216">
        <v>12</v>
      </c>
      <c r="F143" s="291">
        <v>510.3</v>
      </c>
      <c r="G143" s="216">
        <v>18</v>
      </c>
      <c r="H143" s="215" t="s">
        <v>1404</v>
      </c>
      <c r="I143" s="33"/>
      <c r="J143" s="254">
        <v>40299</v>
      </c>
    </row>
    <row r="144" spans="1:10" ht="26.25" customHeight="1">
      <c r="A144" s="122">
        <v>133</v>
      </c>
      <c r="B144" s="401" t="s">
        <v>400</v>
      </c>
      <c r="C144" s="238"/>
      <c r="D144" s="290">
        <v>27</v>
      </c>
      <c r="E144" s="216">
        <v>27</v>
      </c>
      <c r="F144" s="291">
        <v>1307.7</v>
      </c>
      <c r="G144" s="216">
        <v>75</v>
      </c>
      <c r="H144" s="215" t="s">
        <v>1405</v>
      </c>
      <c r="I144" s="33"/>
      <c r="J144" s="254">
        <v>40299</v>
      </c>
    </row>
    <row r="145" spans="1:10" ht="24" customHeight="1">
      <c r="A145" s="122">
        <v>134</v>
      </c>
      <c r="B145" s="401" t="s">
        <v>405</v>
      </c>
      <c r="C145" s="238"/>
      <c r="D145" s="290">
        <v>55</v>
      </c>
      <c r="E145" s="216">
        <v>64</v>
      </c>
      <c r="F145" s="291">
        <v>2782.6</v>
      </c>
      <c r="G145" s="216">
        <v>118</v>
      </c>
      <c r="H145" s="215" t="s">
        <v>1407</v>
      </c>
      <c r="I145" s="33"/>
      <c r="J145" s="254">
        <v>40299</v>
      </c>
    </row>
    <row r="146" spans="1:10" ht="22.5" customHeight="1">
      <c r="A146" s="122">
        <v>135</v>
      </c>
      <c r="B146" s="401" t="s">
        <v>408</v>
      </c>
      <c r="C146" s="238"/>
      <c r="D146" s="290">
        <v>55</v>
      </c>
      <c r="E146" s="216">
        <v>61</v>
      </c>
      <c r="F146" s="291">
        <v>2779.42</v>
      </c>
      <c r="G146" s="216">
        <v>128</v>
      </c>
      <c r="H146" s="215" t="s">
        <v>1408</v>
      </c>
      <c r="I146" s="33"/>
      <c r="J146" s="254">
        <v>40299</v>
      </c>
    </row>
    <row r="147" spans="1:10" ht="27.75" customHeight="1">
      <c r="A147" s="122">
        <v>136</v>
      </c>
      <c r="B147" s="401" t="s">
        <v>412</v>
      </c>
      <c r="C147" s="238"/>
      <c r="D147" s="290">
        <v>24</v>
      </c>
      <c r="E147" s="216">
        <v>24</v>
      </c>
      <c r="F147" s="291">
        <v>1114.7</v>
      </c>
      <c r="G147" s="216">
        <v>39</v>
      </c>
      <c r="H147" s="215" t="s">
        <v>1416</v>
      </c>
      <c r="I147" s="33"/>
      <c r="J147" s="254">
        <v>40299</v>
      </c>
    </row>
    <row r="148" spans="1:10" ht="26.25" customHeight="1">
      <c r="A148" s="122">
        <v>137</v>
      </c>
      <c r="B148" s="401" t="s">
        <v>414</v>
      </c>
      <c r="C148" s="238"/>
      <c r="D148" s="290">
        <v>24</v>
      </c>
      <c r="E148" s="216">
        <v>26</v>
      </c>
      <c r="F148" s="291">
        <v>1120.9</v>
      </c>
      <c r="G148" s="216">
        <v>60</v>
      </c>
      <c r="H148" s="215" t="s">
        <v>1417</v>
      </c>
      <c r="I148" s="33"/>
      <c r="J148" s="254">
        <v>40299</v>
      </c>
    </row>
    <row r="149" spans="1:10" ht="27.75" customHeight="1">
      <c r="A149" s="122">
        <v>138</v>
      </c>
      <c r="B149" s="401" t="s">
        <v>417</v>
      </c>
      <c r="C149" s="238"/>
      <c r="D149" s="290">
        <v>8</v>
      </c>
      <c r="E149" s="216">
        <v>8</v>
      </c>
      <c r="F149" s="291">
        <v>198.6</v>
      </c>
      <c r="G149" s="216">
        <v>17</v>
      </c>
      <c r="H149" s="215" t="s">
        <v>1418</v>
      </c>
      <c r="I149" s="33"/>
      <c r="J149" s="254">
        <v>40299</v>
      </c>
    </row>
    <row r="150" spans="1:10" ht="22.5" customHeight="1">
      <c r="A150" s="122">
        <v>139</v>
      </c>
      <c r="B150" s="401" t="s">
        <v>419</v>
      </c>
      <c r="C150" s="238"/>
      <c r="D150" s="290">
        <v>12</v>
      </c>
      <c r="E150" s="216">
        <v>13</v>
      </c>
      <c r="F150" s="291">
        <v>713.9</v>
      </c>
      <c r="G150" s="216">
        <v>36</v>
      </c>
      <c r="H150" s="215" t="s">
        <v>1419</v>
      </c>
      <c r="I150" s="33"/>
      <c r="J150" s="254">
        <v>40299</v>
      </c>
    </row>
    <row r="151" spans="1:10" ht="22.5" customHeight="1">
      <c r="A151" s="122">
        <v>140</v>
      </c>
      <c r="B151" s="401" t="s">
        <v>421</v>
      </c>
      <c r="C151" s="238"/>
      <c r="D151" s="290">
        <v>12</v>
      </c>
      <c r="E151" s="216">
        <v>12</v>
      </c>
      <c r="F151" s="291">
        <v>463.4</v>
      </c>
      <c r="G151" s="216">
        <v>32</v>
      </c>
      <c r="H151" s="215" t="s">
        <v>1420</v>
      </c>
      <c r="I151" s="33"/>
      <c r="J151" s="254">
        <v>40299</v>
      </c>
    </row>
    <row r="152" spans="1:10" ht="22.5" customHeight="1">
      <c r="A152" s="122">
        <v>141</v>
      </c>
      <c r="B152" s="401" t="s">
        <v>422</v>
      </c>
      <c r="C152" s="238"/>
      <c r="D152" s="290">
        <v>12</v>
      </c>
      <c r="E152" s="216">
        <v>12</v>
      </c>
      <c r="F152" s="309">
        <v>721.7</v>
      </c>
      <c r="G152" s="216">
        <v>37</v>
      </c>
      <c r="H152" s="215" t="s">
        <v>1356</v>
      </c>
      <c r="I152" s="33"/>
      <c r="J152" s="254">
        <v>40299</v>
      </c>
    </row>
    <row r="153" spans="1:10" ht="22.5" customHeight="1">
      <c r="A153" s="122">
        <v>142</v>
      </c>
      <c r="B153" s="401" t="s">
        <v>424</v>
      </c>
      <c r="C153" s="238"/>
      <c r="D153" s="290">
        <v>12</v>
      </c>
      <c r="E153" s="216">
        <v>12</v>
      </c>
      <c r="F153" s="291">
        <v>463</v>
      </c>
      <c r="G153" s="216">
        <v>20</v>
      </c>
      <c r="H153" s="215" t="s">
        <v>1421</v>
      </c>
      <c r="I153" s="33"/>
      <c r="J153" s="254">
        <v>40299</v>
      </c>
    </row>
    <row r="154" spans="1:10" ht="30" customHeight="1">
      <c r="A154" s="122">
        <v>143</v>
      </c>
      <c r="B154" s="401" t="s">
        <v>426</v>
      </c>
      <c r="C154" s="238"/>
      <c r="D154" s="290">
        <v>12</v>
      </c>
      <c r="E154" s="216">
        <v>12</v>
      </c>
      <c r="F154" s="291">
        <v>462.5</v>
      </c>
      <c r="G154" s="216">
        <v>31</v>
      </c>
      <c r="H154" s="215" t="s">
        <v>1422</v>
      </c>
      <c r="I154" s="33"/>
      <c r="J154" s="254">
        <v>40299</v>
      </c>
    </row>
    <row r="155" spans="1:10" ht="26.25" customHeight="1">
      <c r="A155" s="122">
        <v>144</v>
      </c>
      <c r="B155" s="401" t="s">
        <v>428</v>
      </c>
      <c r="C155" s="238"/>
      <c r="D155" s="290">
        <v>12</v>
      </c>
      <c r="E155" s="216">
        <v>12</v>
      </c>
      <c r="F155" s="291">
        <v>476.2</v>
      </c>
      <c r="G155" s="216">
        <v>20</v>
      </c>
      <c r="H155" s="215" t="s">
        <v>1423</v>
      </c>
      <c r="I155" s="33"/>
      <c r="J155" s="254">
        <v>40299</v>
      </c>
    </row>
    <row r="156" spans="1:10" ht="28.5" customHeight="1">
      <c r="A156" s="122">
        <v>145</v>
      </c>
      <c r="B156" s="401" t="s">
        <v>435</v>
      </c>
      <c r="C156" s="238"/>
      <c r="D156" s="290">
        <v>16</v>
      </c>
      <c r="E156" s="216">
        <v>16</v>
      </c>
      <c r="F156" s="291">
        <v>401.3</v>
      </c>
      <c r="G156" s="216">
        <v>42</v>
      </c>
      <c r="H156" s="215" t="s">
        <v>1409</v>
      </c>
      <c r="I156" s="33"/>
      <c r="J156" s="254">
        <v>40299</v>
      </c>
    </row>
    <row r="157" spans="1:10" ht="24.75" customHeight="1">
      <c r="A157" s="122">
        <v>146</v>
      </c>
      <c r="B157" s="401" t="s">
        <v>437</v>
      </c>
      <c r="C157" s="238"/>
      <c r="D157" s="290">
        <v>2</v>
      </c>
      <c r="E157" s="216">
        <v>14</v>
      </c>
      <c r="F157" s="291">
        <v>559.17</v>
      </c>
      <c r="G157" s="216">
        <v>23</v>
      </c>
      <c r="H157" s="215" t="s">
        <v>1410</v>
      </c>
      <c r="I157" s="33"/>
      <c r="J157" s="254">
        <v>40299</v>
      </c>
    </row>
    <row r="158" spans="1:10" ht="26.25" customHeight="1">
      <c r="A158" s="122">
        <v>147</v>
      </c>
      <c r="B158" s="401" t="s">
        <v>439</v>
      </c>
      <c r="C158" s="238"/>
      <c r="D158" s="290">
        <v>12</v>
      </c>
      <c r="E158" s="216">
        <v>12</v>
      </c>
      <c r="F158" s="291">
        <v>481.2</v>
      </c>
      <c r="G158" s="216">
        <v>27</v>
      </c>
      <c r="H158" s="215" t="s">
        <v>1411</v>
      </c>
      <c r="I158" s="33"/>
      <c r="J158" s="254">
        <v>40299</v>
      </c>
    </row>
    <row r="159" spans="1:10" ht="26.25" customHeight="1">
      <c r="A159" s="122">
        <v>148</v>
      </c>
      <c r="B159" s="401" t="s">
        <v>441</v>
      </c>
      <c r="C159" s="238"/>
      <c r="D159" s="290">
        <v>14</v>
      </c>
      <c r="E159" s="216">
        <v>14</v>
      </c>
      <c r="F159" s="291">
        <v>276.3</v>
      </c>
      <c r="G159" s="216">
        <v>15</v>
      </c>
      <c r="H159" s="215" t="s">
        <v>1412</v>
      </c>
      <c r="I159" s="33"/>
      <c r="J159" s="254">
        <v>40299</v>
      </c>
    </row>
    <row r="160" spans="1:10" ht="24.75" customHeight="1">
      <c r="A160" s="122">
        <v>149</v>
      </c>
      <c r="B160" s="401" t="s">
        <v>443</v>
      </c>
      <c r="C160" s="238"/>
      <c r="D160" s="290">
        <v>12</v>
      </c>
      <c r="E160" s="216">
        <v>12</v>
      </c>
      <c r="F160" s="291">
        <v>732.5</v>
      </c>
      <c r="G160" s="216">
        <v>44</v>
      </c>
      <c r="H160" s="215" t="s">
        <v>1413</v>
      </c>
      <c r="I160" s="33"/>
      <c r="J160" s="254">
        <v>40299</v>
      </c>
    </row>
    <row r="161" spans="1:10" ht="25.5" customHeight="1">
      <c r="A161" s="122">
        <v>150</v>
      </c>
      <c r="B161" s="401" t="s">
        <v>445</v>
      </c>
      <c r="C161" s="238"/>
      <c r="D161" s="290">
        <v>18</v>
      </c>
      <c r="E161" s="216">
        <v>18</v>
      </c>
      <c r="F161" s="291">
        <v>720</v>
      </c>
      <c r="G161" s="216">
        <v>33</v>
      </c>
      <c r="H161" s="215" t="s">
        <v>1414</v>
      </c>
      <c r="I161" s="33"/>
      <c r="J161" s="254">
        <v>40299</v>
      </c>
    </row>
    <row r="162" spans="1:10" ht="27.75" customHeight="1">
      <c r="A162" s="122">
        <v>151</v>
      </c>
      <c r="B162" s="401" t="s">
        <v>447</v>
      </c>
      <c r="C162" s="238"/>
      <c r="D162" s="290">
        <v>12</v>
      </c>
      <c r="E162" s="216">
        <v>12</v>
      </c>
      <c r="F162" s="291">
        <v>566.1</v>
      </c>
      <c r="G162" s="216">
        <v>21</v>
      </c>
      <c r="H162" s="215" t="s">
        <v>1427</v>
      </c>
      <c r="I162" s="33"/>
      <c r="J162" s="254">
        <v>40299</v>
      </c>
    </row>
    <row r="163" spans="1:10" ht="30" customHeight="1">
      <c r="A163" s="122">
        <v>152</v>
      </c>
      <c r="B163" s="401" t="s">
        <v>449</v>
      </c>
      <c r="C163" s="238"/>
      <c r="D163" s="290">
        <v>12</v>
      </c>
      <c r="E163" s="216">
        <v>12</v>
      </c>
      <c r="F163" s="291">
        <v>560.5</v>
      </c>
      <c r="G163" s="216">
        <v>22</v>
      </c>
      <c r="H163" s="215" t="s">
        <v>1428</v>
      </c>
      <c r="I163" s="33"/>
      <c r="J163" s="254">
        <v>40299</v>
      </c>
    </row>
    <row r="164" spans="1:10" ht="30" customHeight="1">
      <c r="A164" s="122">
        <v>153</v>
      </c>
      <c r="B164" s="401" t="s">
        <v>29</v>
      </c>
      <c r="C164" s="238"/>
      <c r="D164" s="290">
        <v>4</v>
      </c>
      <c r="E164" s="216">
        <v>19</v>
      </c>
      <c r="F164" s="291">
        <v>507.3</v>
      </c>
      <c r="G164" s="216">
        <v>27</v>
      </c>
      <c r="H164" s="215" t="s">
        <v>1435</v>
      </c>
      <c r="I164" s="33"/>
      <c r="J164" s="254">
        <v>40299</v>
      </c>
    </row>
    <row r="165" spans="1:10" ht="26.25" customHeight="1">
      <c r="A165" s="122">
        <v>154</v>
      </c>
      <c r="B165" s="401" t="s">
        <v>31</v>
      </c>
      <c r="C165" s="238"/>
      <c r="D165" s="292">
        <v>12</v>
      </c>
      <c r="E165" s="216">
        <v>13</v>
      </c>
      <c r="F165" s="288">
        <v>339.8</v>
      </c>
      <c r="G165" s="216">
        <v>31</v>
      </c>
      <c r="H165" s="215" t="s">
        <v>1431</v>
      </c>
      <c r="I165" s="33"/>
      <c r="J165" s="254">
        <v>40299</v>
      </c>
    </row>
    <row r="166" spans="1:10" ht="26.25" customHeight="1">
      <c r="A166" s="122">
        <v>155</v>
      </c>
      <c r="B166" s="402" t="s">
        <v>32</v>
      </c>
      <c r="C166" s="244"/>
      <c r="D166" s="287">
        <v>3</v>
      </c>
      <c r="E166" s="216">
        <v>32</v>
      </c>
      <c r="F166" s="288">
        <v>546.1</v>
      </c>
      <c r="G166" s="216">
        <v>58</v>
      </c>
      <c r="H166" s="215" t="s">
        <v>1432</v>
      </c>
      <c r="I166" s="33"/>
      <c r="J166" s="254">
        <v>40299</v>
      </c>
    </row>
    <row r="167" spans="1:10" ht="28.5" customHeight="1" thickBot="1">
      <c r="A167" s="122">
        <v>156</v>
      </c>
      <c r="B167" s="414" t="s">
        <v>33</v>
      </c>
      <c r="C167" s="415"/>
      <c r="D167" s="293">
        <v>12</v>
      </c>
      <c r="E167" s="294">
        <v>12</v>
      </c>
      <c r="F167" s="289">
        <v>461.2</v>
      </c>
      <c r="G167" s="294">
        <v>20</v>
      </c>
      <c r="H167" s="179" t="s">
        <v>1433</v>
      </c>
      <c r="I167" s="159"/>
      <c r="J167" s="182">
        <v>40299</v>
      </c>
    </row>
    <row r="168" spans="1:10" ht="15.75" customHeight="1" thickBot="1">
      <c r="A168" s="165"/>
      <c r="B168" s="438" t="s">
        <v>1269</v>
      </c>
      <c r="C168" s="439"/>
      <c r="D168" s="265">
        <f>SUM(D130:D167)</f>
        <v>863</v>
      </c>
      <c r="E168" s="265">
        <f>SUM(E130:E167)</f>
        <v>968</v>
      </c>
      <c r="F168" s="265">
        <f>SUM(F130:F167)</f>
        <v>41801.389999999985</v>
      </c>
      <c r="G168" s="264">
        <f>SUM(G130:G167)</f>
        <v>2116</v>
      </c>
      <c r="H168" s="286"/>
      <c r="I168" s="169"/>
      <c r="J168" s="257"/>
    </row>
    <row r="169" spans="1:10" ht="13.5" customHeight="1" thickBot="1">
      <c r="A169" s="452" t="s">
        <v>465</v>
      </c>
      <c r="B169" s="410"/>
      <c r="C169" s="410"/>
      <c r="D169" s="410"/>
      <c r="E169" s="410"/>
      <c r="F169" s="410"/>
      <c r="G169" s="410"/>
      <c r="H169" s="410"/>
      <c r="I169" s="410"/>
      <c r="J169" s="411"/>
    </row>
    <row r="170" spans="1:10" ht="12" customHeight="1">
      <c r="A170" s="122">
        <v>157</v>
      </c>
      <c r="B170" s="403" t="s">
        <v>495</v>
      </c>
      <c r="C170" s="367"/>
      <c r="D170" s="287">
        <v>27</v>
      </c>
      <c r="E170" s="216">
        <v>27</v>
      </c>
      <c r="F170" s="295">
        <v>1297.8</v>
      </c>
      <c r="G170" s="216">
        <v>72</v>
      </c>
      <c r="H170" s="215" t="s">
        <v>1499</v>
      </c>
      <c r="I170" s="33"/>
      <c r="J170" s="254">
        <v>40299</v>
      </c>
    </row>
    <row r="171" spans="1:10" ht="13.5" customHeight="1">
      <c r="A171" s="122">
        <v>158</v>
      </c>
      <c r="B171" s="403" t="s">
        <v>497</v>
      </c>
      <c r="C171" s="367"/>
      <c r="D171" s="287">
        <v>27</v>
      </c>
      <c r="E171" s="216">
        <v>27</v>
      </c>
      <c r="F171" s="295">
        <v>1298.4</v>
      </c>
      <c r="G171" s="216">
        <v>66</v>
      </c>
      <c r="H171" s="215" t="s">
        <v>1500</v>
      </c>
      <c r="I171" s="33"/>
      <c r="J171" s="254">
        <v>40299</v>
      </c>
    </row>
    <row r="172" spans="1:10" ht="12.75" customHeight="1">
      <c r="A172" s="122">
        <v>159</v>
      </c>
      <c r="B172" s="403" t="s">
        <v>499</v>
      </c>
      <c r="C172" s="367"/>
      <c r="D172" s="287">
        <v>27</v>
      </c>
      <c r="E172" s="216">
        <v>27</v>
      </c>
      <c r="F172" s="295">
        <v>1287.3</v>
      </c>
      <c r="G172" s="216">
        <v>63</v>
      </c>
      <c r="H172" s="215" t="s">
        <v>1501</v>
      </c>
      <c r="I172" s="33"/>
      <c r="J172" s="254">
        <v>40299</v>
      </c>
    </row>
    <row r="173" spans="1:10" ht="12.75" customHeight="1">
      <c r="A173" s="122">
        <v>160</v>
      </c>
      <c r="B173" s="403" t="s">
        <v>501</v>
      </c>
      <c r="C173" s="367"/>
      <c r="D173" s="287">
        <v>27</v>
      </c>
      <c r="E173" s="216">
        <v>27</v>
      </c>
      <c r="F173" s="295">
        <v>1288.9</v>
      </c>
      <c r="G173" s="216">
        <v>66</v>
      </c>
      <c r="H173" s="215" t="s">
        <v>1502</v>
      </c>
      <c r="I173" s="33"/>
      <c r="J173" s="254">
        <v>40299</v>
      </c>
    </row>
    <row r="174" spans="1:10" ht="12.75" customHeight="1">
      <c r="A174" s="122">
        <v>161</v>
      </c>
      <c r="B174" s="403" t="s">
        <v>503</v>
      </c>
      <c r="C174" s="209"/>
      <c r="D174" s="287">
        <v>11</v>
      </c>
      <c r="E174" s="216">
        <v>12</v>
      </c>
      <c r="F174" s="312">
        <v>472.17</v>
      </c>
      <c r="G174" s="216">
        <v>18</v>
      </c>
      <c r="H174" s="215" t="s">
        <v>1503</v>
      </c>
      <c r="I174" s="33"/>
      <c r="J174" s="254">
        <v>40299</v>
      </c>
    </row>
    <row r="175" spans="1:10" ht="27" customHeight="1">
      <c r="A175" s="122">
        <v>162</v>
      </c>
      <c r="B175" s="403" t="s">
        <v>533</v>
      </c>
      <c r="C175" s="209"/>
      <c r="D175" s="287">
        <v>12</v>
      </c>
      <c r="E175" s="216">
        <v>12</v>
      </c>
      <c r="F175" s="303">
        <v>564.7</v>
      </c>
      <c r="G175" s="216">
        <v>41</v>
      </c>
      <c r="H175" s="215"/>
      <c r="I175" s="33" t="s">
        <v>1520</v>
      </c>
      <c r="J175" s="254">
        <v>40299</v>
      </c>
    </row>
    <row r="176" spans="1:10" ht="24.75" customHeight="1">
      <c r="A176" s="122">
        <v>163</v>
      </c>
      <c r="B176" s="403" t="s">
        <v>535</v>
      </c>
      <c r="C176" s="209"/>
      <c r="D176" s="287">
        <v>18</v>
      </c>
      <c r="E176" s="216">
        <v>18</v>
      </c>
      <c r="F176" s="303">
        <v>833.7</v>
      </c>
      <c r="G176" s="216">
        <v>28</v>
      </c>
      <c r="H176" s="215"/>
      <c r="I176" s="33" t="s">
        <v>1520</v>
      </c>
      <c r="J176" s="254">
        <v>40299</v>
      </c>
    </row>
    <row r="177" spans="1:10" ht="23.25" customHeight="1">
      <c r="A177" s="122">
        <v>164</v>
      </c>
      <c r="B177" s="403" t="s">
        <v>537</v>
      </c>
      <c r="C177" s="209"/>
      <c r="D177" s="287">
        <v>18</v>
      </c>
      <c r="E177" s="216">
        <v>18</v>
      </c>
      <c r="F177" s="303">
        <v>826</v>
      </c>
      <c r="G177" s="216">
        <v>55</v>
      </c>
      <c r="H177" s="215"/>
      <c r="I177" s="33" t="s">
        <v>1520</v>
      </c>
      <c r="J177" s="254">
        <v>40299</v>
      </c>
    </row>
    <row r="178" spans="1:10" ht="26.25" customHeight="1">
      <c r="A178" s="122">
        <v>165</v>
      </c>
      <c r="B178" s="403" t="s">
        <v>539</v>
      </c>
      <c r="C178" s="209"/>
      <c r="D178" s="287">
        <v>12</v>
      </c>
      <c r="E178" s="216">
        <v>12</v>
      </c>
      <c r="F178" s="303">
        <v>564.4</v>
      </c>
      <c r="G178" s="216">
        <v>23</v>
      </c>
      <c r="H178" s="215"/>
      <c r="I178" s="33" t="s">
        <v>1520</v>
      </c>
      <c r="J178" s="254">
        <v>40299</v>
      </c>
    </row>
    <row r="179" spans="1:10" ht="12" customHeight="1">
      <c r="A179" s="122">
        <v>166</v>
      </c>
      <c r="B179" s="403" t="s">
        <v>541</v>
      </c>
      <c r="C179" s="209"/>
      <c r="D179" s="287">
        <v>1</v>
      </c>
      <c r="E179" s="216">
        <v>17</v>
      </c>
      <c r="F179" s="303">
        <v>529.8</v>
      </c>
      <c r="G179" s="216">
        <v>42</v>
      </c>
      <c r="H179" s="215" t="s">
        <v>1519</v>
      </c>
      <c r="I179" s="33"/>
      <c r="J179" s="254">
        <v>40299</v>
      </c>
    </row>
    <row r="180" spans="1:10" ht="27" customHeight="1">
      <c r="A180" s="122">
        <v>167</v>
      </c>
      <c r="B180" s="403" t="s">
        <v>543</v>
      </c>
      <c r="C180" s="209"/>
      <c r="D180" s="287">
        <v>4</v>
      </c>
      <c r="E180" s="216">
        <v>4</v>
      </c>
      <c r="F180" s="303">
        <v>162.3</v>
      </c>
      <c r="G180" s="216">
        <v>3</v>
      </c>
      <c r="H180" s="215"/>
      <c r="I180" s="33" t="s">
        <v>1520</v>
      </c>
      <c r="J180" s="254">
        <v>40299</v>
      </c>
    </row>
    <row r="181" spans="1:10" ht="24" customHeight="1">
      <c r="A181" s="122">
        <v>168</v>
      </c>
      <c r="B181" s="403" t="s">
        <v>545</v>
      </c>
      <c r="C181" s="209"/>
      <c r="D181" s="287">
        <v>8</v>
      </c>
      <c r="E181" s="216">
        <v>8</v>
      </c>
      <c r="F181" s="303">
        <v>389.7</v>
      </c>
      <c r="G181" s="216">
        <v>19</v>
      </c>
      <c r="H181" s="215"/>
      <c r="I181" s="33" t="s">
        <v>1520</v>
      </c>
      <c r="J181" s="254">
        <v>40299</v>
      </c>
    </row>
    <row r="182" spans="1:10" ht="24" customHeight="1">
      <c r="A182" s="122">
        <v>169</v>
      </c>
      <c r="B182" s="403" t="s">
        <v>547</v>
      </c>
      <c r="C182" s="209"/>
      <c r="D182" s="287">
        <v>8</v>
      </c>
      <c r="E182" s="216">
        <v>8</v>
      </c>
      <c r="F182" s="303">
        <v>387.2</v>
      </c>
      <c r="G182" s="216">
        <v>19</v>
      </c>
      <c r="H182" s="215"/>
      <c r="I182" s="33" t="s">
        <v>1520</v>
      </c>
      <c r="J182" s="254">
        <v>40299</v>
      </c>
    </row>
    <row r="183" spans="1:10" ht="24" customHeight="1">
      <c r="A183" s="122">
        <v>170</v>
      </c>
      <c r="B183" s="403" t="s">
        <v>549</v>
      </c>
      <c r="C183" s="209"/>
      <c r="D183" s="287">
        <v>12</v>
      </c>
      <c r="E183" s="216">
        <v>12</v>
      </c>
      <c r="F183" s="303">
        <v>457.1</v>
      </c>
      <c r="G183" s="216">
        <v>26</v>
      </c>
      <c r="H183" s="215"/>
      <c r="I183" s="33" t="s">
        <v>1520</v>
      </c>
      <c r="J183" s="254">
        <v>40299</v>
      </c>
    </row>
    <row r="184" spans="1:10" ht="24.75" customHeight="1">
      <c r="A184" s="122">
        <v>171</v>
      </c>
      <c r="B184" s="403" t="s">
        <v>551</v>
      </c>
      <c r="C184" s="209"/>
      <c r="D184" s="287">
        <v>12</v>
      </c>
      <c r="E184" s="216">
        <v>12</v>
      </c>
      <c r="F184" s="301">
        <v>533.9</v>
      </c>
      <c r="G184" s="216">
        <v>18</v>
      </c>
      <c r="H184" s="215"/>
      <c r="I184" s="33" t="s">
        <v>1520</v>
      </c>
      <c r="J184" s="254">
        <v>40299</v>
      </c>
    </row>
    <row r="185" spans="1:10" ht="27" customHeight="1">
      <c r="A185" s="122">
        <v>172</v>
      </c>
      <c r="B185" s="403" t="s">
        <v>553</v>
      </c>
      <c r="C185" s="209"/>
      <c r="D185" s="287">
        <v>12</v>
      </c>
      <c r="E185" s="216">
        <v>12</v>
      </c>
      <c r="F185" s="301">
        <v>552.7</v>
      </c>
      <c r="G185" s="216">
        <v>31</v>
      </c>
      <c r="H185" s="215"/>
      <c r="I185" s="33" t="s">
        <v>1520</v>
      </c>
      <c r="J185" s="254">
        <v>40299</v>
      </c>
    </row>
    <row r="186" spans="1:10" ht="24" customHeight="1">
      <c r="A186" s="122">
        <v>173</v>
      </c>
      <c r="B186" s="403" t="s">
        <v>555</v>
      </c>
      <c r="C186" s="209"/>
      <c r="D186" s="287">
        <v>12</v>
      </c>
      <c r="E186" s="216">
        <v>12</v>
      </c>
      <c r="F186" s="301">
        <v>570.3</v>
      </c>
      <c r="G186" s="216">
        <v>24</v>
      </c>
      <c r="H186" s="215"/>
      <c r="I186" s="33" t="s">
        <v>1520</v>
      </c>
      <c r="J186" s="254">
        <v>40299</v>
      </c>
    </row>
    <row r="187" spans="1:10" ht="27" customHeight="1">
      <c r="A187" s="122">
        <v>174</v>
      </c>
      <c r="B187" s="403" t="s">
        <v>557</v>
      </c>
      <c r="C187" s="209"/>
      <c r="D187" s="287">
        <v>18</v>
      </c>
      <c r="E187" s="216">
        <v>18</v>
      </c>
      <c r="F187" s="301">
        <v>845.3</v>
      </c>
      <c r="G187" s="216">
        <v>36</v>
      </c>
      <c r="H187" s="215"/>
      <c r="I187" s="33" t="s">
        <v>1520</v>
      </c>
      <c r="J187" s="254">
        <v>40299</v>
      </c>
    </row>
    <row r="188" spans="1:10" ht="27" customHeight="1">
      <c r="A188" s="122">
        <v>175</v>
      </c>
      <c r="B188" s="403" t="s">
        <v>559</v>
      </c>
      <c r="C188" s="209"/>
      <c r="D188" s="287">
        <v>18</v>
      </c>
      <c r="E188" s="216">
        <v>18</v>
      </c>
      <c r="F188" s="301">
        <v>838.7</v>
      </c>
      <c r="G188" s="216">
        <v>48</v>
      </c>
      <c r="H188" s="215"/>
      <c r="I188" s="33" t="s">
        <v>1520</v>
      </c>
      <c r="J188" s="254">
        <v>40299</v>
      </c>
    </row>
    <row r="189" spans="1:10" ht="12" customHeight="1">
      <c r="A189" s="122">
        <v>176</v>
      </c>
      <c r="B189" s="403" t="s">
        <v>561</v>
      </c>
      <c r="C189" s="209"/>
      <c r="D189" s="287">
        <v>18</v>
      </c>
      <c r="E189" s="216">
        <v>18</v>
      </c>
      <c r="F189" s="301">
        <v>837</v>
      </c>
      <c r="G189" s="216">
        <v>60</v>
      </c>
      <c r="H189" s="215" t="s">
        <v>1522</v>
      </c>
      <c r="I189" s="33"/>
      <c r="J189" s="254">
        <v>40299</v>
      </c>
    </row>
    <row r="190" spans="1:10" ht="25.5" customHeight="1">
      <c r="A190" s="122">
        <v>177</v>
      </c>
      <c r="B190" s="403" t="s">
        <v>563</v>
      </c>
      <c r="C190" s="209"/>
      <c r="D190" s="287">
        <v>18</v>
      </c>
      <c r="E190" s="216">
        <v>18</v>
      </c>
      <c r="F190" s="301">
        <v>841.8</v>
      </c>
      <c r="G190" s="216">
        <v>55</v>
      </c>
      <c r="H190" s="215"/>
      <c r="I190" s="33" t="s">
        <v>1520</v>
      </c>
      <c r="J190" s="254">
        <v>40299</v>
      </c>
    </row>
    <row r="191" spans="1:10" ht="25.5" customHeight="1">
      <c r="A191" s="122">
        <v>178</v>
      </c>
      <c r="B191" s="403" t="s">
        <v>566</v>
      </c>
      <c r="C191" s="209"/>
      <c r="D191" s="287">
        <v>18</v>
      </c>
      <c r="E191" s="216">
        <v>18</v>
      </c>
      <c r="F191" s="301">
        <v>846.6</v>
      </c>
      <c r="G191" s="216">
        <v>33</v>
      </c>
      <c r="H191" s="215"/>
      <c r="I191" s="33" t="s">
        <v>1520</v>
      </c>
      <c r="J191" s="254">
        <v>40299</v>
      </c>
    </row>
    <row r="192" spans="1:10" ht="25.5" customHeight="1">
      <c r="A192" s="122">
        <v>179</v>
      </c>
      <c r="B192" s="403" t="s">
        <v>568</v>
      </c>
      <c r="C192" s="209"/>
      <c r="D192" s="287">
        <v>27</v>
      </c>
      <c r="E192" s="216">
        <v>27</v>
      </c>
      <c r="F192" s="301">
        <v>1289.6</v>
      </c>
      <c r="G192" s="216">
        <v>79</v>
      </c>
      <c r="H192" s="215"/>
      <c r="I192" s="33" t="s">
        <v>1520</v>
      </c>
      <c r="J192" s="254">
        <v>40299</v>
      </c>
    </row>
    <row r="193" spans="1:10" ht="25.5" customHeight="1">
      <c r="A193" s="122">
        <v>180</v>
      </c>
      <c r="B193" s="403" t="s">
        <v>571</v>
      </c>
      <c r="C193" s="209"/>
      <c r="D193" s="287">
        <v>27</v>
      </c>
      <c r="E193" s="216">
        <v>27</v>
      </c>
      <c r="F193" s="301">
        <v>1284.9</v>
      </c>
      <c r="G193" s="216">
        <v>70</v>
      </c>
      <c r="H193" s="215"/>
      <c r="I193" s="33" t="s">
        <v>1520</v>
      </c>
      <c r="J193" s="254">
        <v>40299</v>
      </c>
    </row>
    <row r="194" spans="1:10" ht="27" customHeight="1">
      <c r="A194" s="122">
        <v>181</v>
      </c>
      <c r="B194" s="403" t="s">
        <v>573</v>
      </c>
      <c r="C194" s="209"/>
      <c r="D194" s="287">
        <v>27</v>
      </c>
      <c r="E194" s="216">
        <v>28</v>
      </c>
      <c r="F194" s="300">
        <v>1281.9</v>
      </c>
      <c r="G194" s="216">
        <v>83</v>
      </c>
      <c r="H194" s="215"/>
      <c r="I194" s="33" t="s">
        <v>1520</v>
      </c>
      <c r="J194" s="254">
        <v>40299</v>
      </c>
    </row>
    <row r="195" spans="1:10" ht="12" customHeight="1">
      <c r="A195" s="122">
        <v>182</v>
      </c>
      <c r="B195" s="403" t="s">
        <v>592</v>
      </c>
      <c r="C195" s="209"/>
      <c r="D195" s="287">
        <v>12</v>
      </c>
      <c r="E195" s="216">
        <v>12</v>
      </c>
      <c r="F195" s="300">
        <v>564.7</v>
      </c>
      <c r="G195" s="216">
        <v>19</v>
      </c>
      <c r="H195" s="215" t="s">
        <v>1529</v>
      </c>
      <c r="I195" s="33"/>
      <c r="J195" s="254">
        <v>40299</v>
      </c>
    </row>
    <row r="196" spans="1:10" ht="12" customHeight="1">
      <c r="A196" s="122">
        <v>183</v>
      </c>
      <c r="B196" s="403" t="s">
        <v>593</v>
      </c>
      <c r="C196" s="209"/>
      <c r="D196" s="287">
        <v>15</v>
      </c>
      <c r="E196" s="216">
        <v>16</v>
      </c>
      <c r="F196" s="300">
        <v>602.7</v>
      </c>
      <c r="G196" s="216">
        <v>28</v>
      </c>
      <c r="H196" s="215" t="s">
        <v>1530</v>
      </c>
      <c r="I196" s="33"/>
      <c r="J196" s="254">
        <v>40299</v>
      </c>
    </row>
    <row r="197" spans="1:10" ht="12" customHeight="1">
      <c r="A197" s="122">
        <v>184</v>
      </c>
      <c r="B197" s="403" t="s">
        <v>595</v>
      </c>
      <c r="C197" s="209"/>
      <c r="D197" s="287">
        <v>6</v>
      </c>
      <c r="E197" s="216">
        <v>6</v>
      </c>
      <c r="F197" s="300">
        <v>153.2</v>
      </c>
      <c r="G197" s="216">
        <v>8</v>
      </c>
      <c r="H197" s="215" t="s">
        <v>1531</v>
      </c>
      <c r="I197" s="33"/>
      <c r="J197" s="254">
        <v>40299</v>
      </c>
    </row>
    <row r="198" spans="1:10" ht="12" customHeight="1">
      <c r="A198" s="122">
        <v>185</v>
      </c>
      <c r="B198" s="403" t="s">
        <v>599</v>
      </c>
      <c r="C198" s="209"/>
      <c r="D198" s="287">
        <v>18</v>
      </c>
      <c r="E198" s="216">
        <v>18</v>
      </c>
      <c r="F198" s="300">
        <v>840.7</v>
      </c>
      <c r="G198" s="216">
        <v>62</v>
      </c>
      <c r="H198" s="215" t="s">
        <v>1533</v>
      </c>
      <c r="I198" s="33"/>
      <c r="J198" s="254">
        <v>40299</v>
      </c>
    </row>
    <row r="199" spans="1:10" ht="12" customHeight="1" thickBot="1">
      <c r="A199" s="122">
        <v>186</v>
      </c>
      <c r="B199" s="403" t="s">
        <v>601</v>
      </c>
      <c r="C199" s="209"/>
      <c r="D199" s="287">
        <v>18</v>
      </c>
      <c r="E199" s="216">
        <v>18</v>
      </c>
      <c r="F199" s="300">
        <v>840.3</v>
      </c>
      <c r="G199" s="216">
        <v>50</v>
      </c>
      <c r="H199" s="215" t="s">
        <v>1534</v>
      </c>
      <c r="I199" s="33"/>
      <c r="J199" s="254">
        <v>40299</v>
      </c>
    </row>
    <row r="200" spans="1:10" ht="14.25" customHeight="1" thickBot="1">
      <c r="A200" s="165"/>
      <c r="B200" s="416" t="s">
        <v>1269</v>
      </c>
      <c r="C200" s="420"/>
      <c r="D200" s="283">
        <f>SUM(D170:D199)</f>
        <v>488</v>
      </c>
      <c r="E200" s="283">
        <f>SUM(E170:E199)</f>
        <v>507</v>
      </c>
      <c r="F200" s="284">
        <f>SUM(F170:F199)</f>
        <v>23083.770000000004</v>
      </c>
      <c r="G200" s="283">
        <f>SUM(G170:G199)</f>
        <v>1245</v>
      </c>
      <c r="H200" s="286"/>
      <c r="I200" s="169"/>
      <c r="J200" s="257"/>
    </row>
    <row r="201" spans="1:10" ht="13.5" customHeight="1" thickBot="1">
      <c r="A201" s="452" t="s">
        <v>623</v>
      </c>
      <c r="B201" s="410"/>
      <c r="C201" s="410"/>
      <c r="D201" s="410"/>
      <c r="E201" s="410"/>
      <c r="F201" s="410"/>
      <c r="G201" s="410"/>
      <c r="H201" s="410"/>
      <c r="I201" s="410"/>
      <c r="J201" s="411"/>
    </row>
    <row r="202" spans="1:10" ht="12" customHeight="1">
      <c r="A202" s="190">
        <v>187</v>
      </c>
      <c r="B202" s="401" t="s">
        <v>639</v>
      </c>
      <c r="C202" s="238"/>
      <c r="D202" s="290">
        <v>12</v>
      </c>
      <c r="E202" s="216">
        <v>12</v>
      </c>
      <c r="F202" s="288">
        <v>571.1</v>
      </c>
      <c r="G202" s="216">
        <v>28</v>
      </c>
      <c r="H202" s="215" t="s">
        <v>1644</v>
      </c>
      <c r="I202" s="33"/>
      <c r="J202" s="254">
        <v>40299</v>
      </c>
    </row>
    <row r="203" spans="1:10" ht="12" customHeight="1">
      <c r="A203" s="122">
        <v>188</v>
      </c>
      <c r="B203" s="401" t="s">
        <v>641</v>
      </c>
      <c r="C203" s="238"/>
      <c r="D203" s="290">
        <v>18</v>
      </c>
      <c r="E203" s="216">
        <v>19</v>
      </c>
      <c r="F203" s="288">
        <v>863.1</v>
      </c>
      <c r="G203" s="216">
        <v>40</v>
      </c>
      <c r="H203" s="215" t="s">
        <v>1655</v>
      </c>
      <c r="I203" s="33"/>
      <c r="J203" s="254">
        <v>40299</v>
      </c>
    </row>
    <row r="204" spans="1:10" ht="12" customHeight="1">
      <c r="A204" s="190">
        <v>189</v>
      </c>
      <c r="B204" s="401" t="s">
        <v>643</v>
      </c>
      <c r="C204" s="238"/>
      <c r="D204" s="290">
        <v>18</v>
      </c>
      <c r="E204" s="216">
        <v>18</v>
      </c>
      <c r="F204" s="288">
        <v>861.7</v>
      </c>
      <c r="G204" s="216">
        <v>40</v>
      </c>
      <c r="H204" s="215" t="s">
        <v>1656</v>
      </c>
      <c r="I204" s="33"/>
      <c r="J204" s="254">
        <v>40299</v>
      </c>
    </row>
    <row r="205" spans="1:10" ht="12" customHeight="1">
      <c r="A205" s="122">
        <v>190</v>
      </c>
      <c r="B205" s="401" t="s">
        <v>645</v>
      </c>
      <c r="C205" s="238"/>
      <c r="D205" s="313">
        <v>7</v>
      </c>
      <c r="E205" s="298">
        <f>57+2</f>
        <v>59</v>
      </c>
      <c r="F205" s="314">
        <v>1040.6</v>
      </c>
      <c r="G205" s="298">
        <f>90+2</f>
        <v>92</v>
      </c>
      <c r="H205" s="215" t="s">
        <v>1657</v>
      </c>
      <c r="I205" s="33"/>
      <c r="J205" s="254">
        <v>40299</v>
      </c>
    </row>
    <row r="206" spans="1:10" ht="12" customHeight="1">
      <c r="A206" s="190">
        <v>191</v>
      </c>
      <c r="B206" s="401" t="s">
        <v>649</v>
      </c>
      <c r="C206" s="238"/>
      <c r="D206" s="290">
        <v>18</v>
      </c>
      <c r="E206" s="216">
        <v>18</v>
      </c>
      <c r="F206" s="291">
        <v>851.4</v>
      </c>
      <c r="G206" s="216">
        <v>50</v>
      </c>
      <c r="H206" s="215" t="s">
        <v>1658</v>
      </c>
      <c r="I206" s="33"/>
      <c r="J206" s="254">
        <v>40299</v>
      </c>
    </row>
    <row r="207" spans="1:10" ht="12" customHeight="1">
      <c r="A207" s="122">
        <v>192</v>
      </c>
      <c r="B207" s="401" t="s">
        <v>651</v>
      </c>
      <c r="C207" s="238"/>
      <c r="D207" s="290">
        <v>27</v>
      </c>
      <c r="E207" s="216">
        <v>27</v>
      </c>
      <c r="F207" s="309">
        <v>1355.1</v>
      </c>
      <c r="G207" s="216">
        <v>60</v>
      </c>
      <c r="H207" s="215" t="s">
        <v>1659</v>
      </c>
      <c r="I207" s="33"/>
      <c r="J207" s="254">
        <v>40299</v>
      </c>
    </row>
    <row r="208" spans="1:10" ht="12" customHeight="1">
      <c r="A208" s="190">
        <v>193</v>
      </c>
      <c r="B208" s="401" t="s">
        <v>654</v>
      </c>
      <c r="C208" s="238"/>
      <c r="D208" s="290">
        <v>18</v>
      </c>
      <c r="E208" s="216">
        <v>18</v>
      </c>
      <c r="F208" s="291">
        <v>850</v>
      </c>
      <c r="G208" s="216">
        <v>50</v>
      </c>
      <c r="H208" s="215" t="s">
        <v>1660</v>
      </c>
      <c r="I208" s="33"/>
      <c r="J208" s="254">
        <v>40299</v>
      </c>
    </row>
    <row r="209" spans="1:10" ht="12" customHeight="1">
      <c r="A209" s="122">
        <v>194</v>
      </c>
      <c r="B209" s="401" t="s">
        <v>657</v>
      </c>
      <c r="C209" s="238"/>
      <c r="D209" s="290">
        <v>18</v>
      </c>
      <c r="E209" s="216">
        <v>18</v>
      </c>
      <c r="F209" s="291">
        <v>851.2</v>
      </c>
      <c r="G209" s="216">
        <v>36</v>
      </c>
      <c r="H209" s="215" t="s">
        <v>1661</v>
      </c>
      <c r="I209" s="33"/>
      <c r="J209" s="254">
        <v>40299</v>
      </c>
    </row>
    <row r="210" spans="1:10" ht="12" customHeight="1">
      <c r="A210" s="190">
        <v>195</v>
      </c>
      <c r="B210" s="401" t="s">
        <v>659</v>
      </c>
      <c r="C210" s="238"/>
      <c r="D210" s="290">
        <v>8</v>
      </c>
      <c r="E210" s="216">
        <v>8</v>
      </c>
      <c r="F210" s="291">
        <v>393.5</v>
      </c>
      <c r="G210" s="216">
        <v>28</v>
      </c>
      <c r="H210" s="215" t="s">
        <v>1645</v>
      </c>
      <c r="I210" s="33"/>
      <c r="J210" s="254">
        <v>40299</v>
      </c>
    </row>
    <row r="211" spans="1:10" ht="12" customHeight="1">
      <c r="A211" s="122">
        <v>196</v>
      </c>
      <c r="B211" s="401" t="s">
        <v>661</v>
      </c>
      <c r="C211" s="238"/>
      <c r="D211" s="290">
        <v>18</v>
      </c>
      <c r="E211" s="216">
        <v>18</v>
      </c>
      <c r="F211" s="291">
        <v>885</v>
      </c>
      <c r="G211" s="216">
        <v>48</v>
      </c>
      <c r="H211" s="215" t="s">
        <v>1646</v>
      </c>
      <c r="I211" s="33"/>
      <c r="J211" s="254">
        <v>40299</v>
      </c>
    </row>
    <row r="212" spans="1:10" ht="12" customHeight="1">
      <c r="A212" s="190">
        <v>197</v>
      </c>
      <c r="B212" s="401" t="s">
        <v>663</v>
      </c>
      <c r="C212" s="238"/>
      <c r="D212" s="290">
        <v>18</v>
      </c>
      <c r="E212" s="216">
        <v>18</v>
      </c>
      <c r="F212" s="291">
        <v>880.3</v>
      </c>
      <c r="G212" s="216">
        <v>46</v>
      </c>
      <c r="H212" s="215" t="s">
        <v>1662</v>
      </c>
      <c r="I212" s="33"/>
      <c r="J212" s="254">
        <v>40299</v>
      </c>
    </row>
    <row r="213" spans="1:10" ht="12" customHeight="1">
      <c r="A213" s="122">
        <v>198</v>
      </c>
      <c r="B213" s="401" t="s">
        <v>665</v>
      </c>
      <c r="C213" s="238"/>
      <c r="D213" s="290">
        <v>27</v>
      </c>
      <c r="E213" s="216">
        <v>27</v>
      </c>
      <c r="F213" s="291">
        <v>1319.7</v>
      </c>
      <c r="G213" s="216">
        <v>74</v>
      </c>
      <c r="H213" s="215" t="s">
        <v>1663</v>
      </c>
      <c r="I213" s="33"/>
      <c r="J213" s="254">
        <v>40299</v>
      </c>
    </row>
    <row r="214" spans="1:10" ht="12" customHeight="1">
      <c r="A214" s="190">
        <v>199</v>
      </c>
      <c r="B214" s="401" t="s">
        <v>668</v>
      </c>
      <c r="C214" s="238"/>
      <c r="D214" s="290">
        <v>27</v>
      </c>
      <c r="E214" s="216">
        <v>27</v>
      </c>
      <c r="F214" s="291">
        <v>1333.9</v>
      </c>
      <c r="G214" s="216">
        <v>72</v>
      </c>
      <c r="H214" s="215" t="s">
        <v>1664</v>
      </c>
      <c r="I214" s="33"/>
      <c r="J214" s="254">
        <v>40299</v>
      </c>
    </row>
    <row r="215" spans="1:10" ht="12" customHeight="1">
      <c r="A215" s="122">
        <v>200</v>
      </c>
      <c r="B215" s="401" t="s">
        <v>671</v>
      </c>
      <c r="C215" s="238"/>
      <c r="D215" s="290">
        <v>18</v>
      </c>
      <c r="E215" s="216">
        <v>18</v>
      </c>
      <c r="F215" s="291">
        <v>946.8</v>
      </c>
      <c r="G215" s="216">
        <v>38</v>
      </c>
      <c r="H215" s="215" t="s">
        <v>1665</v>
      </c>
      <c r="I215" s="33"/>
      <c r="J215" s="254">
        <v>40299</v>
      </c>
    </row>
    <row r="216" spans="1:10" ht="12" customHeight="1">
      <c r="A216" s="190">
        <v>201</v>
      </c>
      <c r="B216" s="401" t="s">
        <v>673</v>
      </c>
      <c r="C216" s="238"/>
      <c r="D216" s="290">
        <v>27</v>
      </c>
      <c r="E216" s="216">
        <v>27</v>
      </c>
      <c r="F216" s="291">
        <v>1479.2</v>
      </c>
      <c r="G216" s="216">
        <v>90</v>
      </c>
      <c r="H216" s="215" t="s">
        <v>1666</v>
      </c>
      <c r="I216" s="33"/>
      <c r="J216" s="254">
        <v>40299</v>
      </c>
    </row>
    <row r="217" spans="1:10" ht="12" customHeight="1">
      <c r="A217" s="122">
        <v>202</v>
      </c>
      <c r="B217" s="401" t="s">
        <v>675</v>
      </c>
      <c r="C217" s="238"/>
      <c r="D217" s="290">
        <v>24</v>
      </c>
      <c r="E217" s="216">
        <v>24</v>
      </c>
      <c r="F217" s="291">
        <v>1297.4</v>
      </c>
      <c r="G217" s="216">
        <v>80</v>
      </c>
      <c r="H217" s="215" t="s">
        <v>1667</v>
      </c>
      <c r="I217" s="33"/>
      <c r="J217" s="254">
        <v>40299</v>
      </c>
    </row>
    <row r="218" spans="1:10" ht="12" customHeight="1">
      <c r="A218" s="190">
        <v>203</v>
      </c>
      <c r="B218" s="401" t="s">
        <v>677</v>
      </c>
      <c r="C218" s="238"/>
      <c r="D218" s="290">
        <v>24</v>
      </c>
      <c r="E218" s="216">
        <v>24</v>
      </c>
      <c r="F218" s="291">
        <v>1289.9</v>
      </c>
      <c r="G218" s="216">
        <v>63</v>
      </c>
      <c r="H218" s="215" t="s">
        <v>1668</v>
      </c>
      <c r="I218" s="33"/>
      <c r="J218" s="254">
        <v>40299</v>
      </c>
    </row>
    <row r="219" spans="1:10" ht="12" customHeight="1">
      <c r="A219" s="122">
        <v>204</v>
      </c>
      <c r="B219" s="401" t="s">
        <v>679</v>
      </c>
      <c r="C219" s="238"/>
      <c r="D219" s="290">
        <v>27</v>
      </c>
      <c r="E219" s="216">
        <v>27</v>
      </c>
      <c r="F219" s="291">
        <v>1439.2</v>
      </c>
      <c r="G219" s="216">
        <v>93</v>
      </c>
      <c r="H219" s="215" t="s">
        <v>1669</v>
      </c>
      <c r="I219" s="33"/>
      <c r="J219" s="254">
        <v>40299</v>
      </c>
    </row>
    <row r="220" spans="1:10" ht="12" customHeight="1">
      <c r="A220" s="190">
        <v>205</v>
      </c>
      <c r="B220" s="401" t="s">
        <v>682</v>
      </c>
      <c r="C220" s="238"/>
      <c r="D220" s="290">
        <v>16</v>
      </c>
      <c r="E220" s="216">
        <v>16</v>
      </c>
      <c r="F220" s="291">
        <v>795.9</v>
      </c>
      <c r="G220" s="216">
        <v>60</v>
      </c>
      <c r="H220" s="215" t="s">
        <v>1670</v>
      </c>
      <c r="I220" s="33"/>
      <c r="J220" s="254">
        <v>40299</v>
      </c>
    </row>
    <row r="221" spans="1:10" ht="12" customHeight="1">
      <c r="A221" s="122">
        <v>206</v>
      </c>
      <c r="B221" s="401" t="s">
        <v>684</v>
      </c>
      <c r="C221" s="238"/>
      <c r="D221" s="290">
        <v>12</v>
      </c>
      <c r="E221" s="216">
        <v>12</v>
      </c>
      <c r="F221" s="291">
        <v>639.4</v>
      </c>
      <c r="G221" s="216">
        <v>53</v>
      </c>
      <c r="H221" s="215" t="s">
        <v>1671</v>
      </c>
      <c r="I221" s="33"/>
      <c r="J221" s="254">
        <v>40299</v>
      </c>
    </row>
    <row r="222" spans="1:10" ht="12" customHeight="1">
      <c r="A222" s="190">
        <v>207</v>
      </c>
      <c r="B222" s="401" t="s">
        <v>686</v>
      </c>
      <c r="C222" s="238"/>
      <c r="D222" s="290">
        <v>8</v>
      </c>
      <c r="E222" s="216">
        <v>8</v>
      </c>
      <c r="F222" s="291">
        <v>397.5</v>
      </c>
      <c r="G222" s="216">
        <v>23</v>
      </c>
      <c r="H222" s="215" t="s">
        <v>1647</v>
      </c>
      <c r="I222" s="33"/>
      <c r="J222" s="254">
        <v>40299</v>
      </c>
    </row>
    <row r="223" spans="1:10" ht="12" customHeight="1">
      <c r="A223" s="122">
        <v>208</v>
      </c>
      <c r="B223" s="401" t="s">
        <v>688</v>
      </c>
      <c r="C223" s="238"/>
      <c r="D223" s="290">
        <v>12</v>
      </c>
      <c r="E223" s="216">
        <v>12</v>
      </c>
      <c r="F223" s="291">
        <v>576.7</v>
      </c>
      <c r="G223" s="216">
        <v>22</v>
      </c>
      <c r="H223" s="215" t="s">
        <v>1648</v>
      </c>
      <c r="I223" s="33"/>
      <c r="J223" s="254">
        <v>40299</v>
      </c>
    </row>
    <row r="224" spans="1:10" ht="12" customHeight="1">
      <c r="A224" s="190">
        <v>209</v>
      </c>
      <c r="B224" s="401" t="s">
        <v>690</v>
      </c>
      <c r="C224" s="238"/>
      <c r="D224" s="290">
        <v>12</v>
      </c>
      <c r="E224" s="216">
        <v>12</v>
      </c>
      <c r="F224" s="291">
        <v>650</v>
      </c>
      <c r="G224" s="216">
        <v>41</v>
      </c>
      <c r="H224" s="215" t="s">
        <v>1680</v>
      </c>
      <c r="I224" s="33"/>
      <c r="J224" s="254">
        <v>41365</v>
      </c>
    </row>
    <row r="225" spans="1:10" ht="12" customHeight="1">
      <c r="A225" s="122">
        <v>210</v>
      </c>
      <c r="B225" s="402" t="s">
        <v>692</v>
      </c>
      <c r="C225" s="244"/>
      <c r="D225" s="292">
        <v>12</v>
      </c>
      <c r="E225" s="216">
        <v>12</v>
      </c>
      <c r="F225" s="288">
        <v>586.1</v>
      </c>
      <c r="G225" s="216">
        <v>29</v>
      </c>
      <c r="H225" s="215" t="s">
        <v>1649</v>
      </c>
      <c r="I225" s="33"/>
      <c r="J225" s="254">
        <v>40299</v>
      </c>
    </row>
    <row r="226" spans="1:10" ht="12" customHeight="1">
      <c r="A226" s="190">
        <v>211</v>
      </c>
      <c r="B226" s="403" t="s">
        <v>694</v>
      </c>
      <c r="C226" s="367"/>
      <c r="D226" s="287">
        <v>18</v>
      </c>
      <c r="E226" s="216">
        <v>18</v>
      </c>
      <c r="F226" s="288">
        <v>870.7</v>
      </c>
      <c r="G226" s="216">
        <v>40</v>
      </c>
      <c r="H226" s="215" t="s">
        <v>1650</v>
      </c>
      <c r="I226" s="33"/>
      <c r="J226" s="254">
        <v>40299</v>
      </c>
    </row>
    <row r="227" spans="1:10" ht="12" customHeight="1">
      <c r="A227" s="122">
        <v>212</v>
      </c>
      <c r="B227" s="403" t="s">
        <v>697</v>
      </c>
      <c r="C227" s="367"/>
      <c r="D227" s="287">
        <v>18</v>
      </c>
      <c r="E227" s="216">
        <v>18</v>
      </c>
      <c r="F227" s="288">
        <v>880.3</v>
      </c>
      <c r="G227" s="216">
        <v>43</v>
      </c>
      <c r="H227" s="215" t="s">
        <v>1651</v>
      </c>
      <c r="I227" s="33"/>
      <c r="J227" s="254">
        <v>40299</v>
      </c>
    </row>
    <row r="228" spans="1:10" ht="12" customHeight="1">
      <c r="A228" s="190">
        <v>213</v>
      </c>
      <c r="B228" s="403" t="s">
        <v>698</v>
      </c>
      <c r="C228" s="367"/>
      <c r="D228" s="287">
        <v>12</v>
      </c>
      <c r="E228" s="216">
        <v>12</v>
      </c>
      <c r="F228" s="288">
        <v>571.6</v>
      </c>
      <c r="G228" s="216">
        <v>22</v>
      </c>
      <c r="H228" s="215" t="s">
        <v>1652</v>
      </c>
      <c r="I228" s="33"/>
      <c r="J228" s="254">
        <v>40299</v>
      </c>
    </row>
    <row r="229" spans="1:10" ht="12" customHeight="1">
      <c r="A229" s="122">
        <v>214</v>
      </c>
      <c r="B229" s="403" t="s">
        <v>700</v>
      </c>
      <c r="C229" s="367"/>
      <c r="D229" s="287">
        <v>18</v>
      </c>
      <c r="E229" s="216">
        <v>19</v>
      </c>
      <c r="F229" s="288">
        <v>852.8</v>
      </c>
      <c r="G229" s="216">
        <v>45</v>
      </c>
      <c r="H229" s="215" t="s">
        <v>1653</v>
      </c>
      <c r="I229" s="33"/>
      <c r="J229" s="254">
        <v>40299</v>
      </c>
    </row>
    <row r="230" spans="1:10" ht="12" customHeight="1" thickBot="1">
      <c r="A230" s="126">
        <v>215</v>
      </c>
      <c r="B230" s="414" t="s">
        <v>702</v>
      </c>
      <c r="C230" s="415"/>
      <c r="D230" s="293">
        <v>18</v>
      </c>
      <c r="E230" s="294">
        <v>18</v>
      </c>
      <c r="F230" s="289">
        <v>857.9</v>
      </c>
      <c r="G230" s="294">
        <v>44</v>
      </c>
      <c r="H230" s="179" t="s">
        <v>1654</v>
      </c>
      <c r="I230" s="159"/>
      <c r="J230" s="182">
        <v>40299</v>
      </c>
    </row>
    <row r="231" spans="1:10" ht="12.75" customHeight="1" thickBot="1">
      <c r="A231" s="165"/>
      <c r="B231" s="416" t="s">
        <v>1269</v>
      </c>
      <c r="C231" s="420"/>
      <c r="D231" s="264">
        <f>SUM(D202:D230)</f>
        <v>510</v>
      </c>
      <c r="E231" s="265">
        <f>SUM(E202:E230)</f>
        <v>564</v>
      </c>
      <c r="F231" s="266">
        <f>SUM(F202:F230)</f>
        <v>26188.000000000004</v>
      </c>
      <c r="G231" s="266">
        <f>SUM(G202:G230)</f>
        <v>1450</v>
      </c>
      <c r="H231" s="286"/>
      <c r="I231" s="169"/>
      <c r="J231" s="257"/>
    </row>
    <row r="232" spans="1:10" ht="15" customHeight="1" thickBot="1">
      <c r="A232" s="452" t="s">
        <v>706</v>
      </c>
      <c r="B232" s="410"/>
      <c r="C232" s="410"/>
      <c r="D232" s="410"/>
      <c r="E232" s="410"/>
      <c r="F232" s="410"/>
      <c r="G232" s="410"/>
      <c r="H232" s="410"/>
      <c r="I232" s="410"/>
      <c r="J232" s="411"/>
    </row>
    <row r="233" spans="1:10" ht="25.5" customHeight="1">
      <c r="A233" s="122">
        <v>216</v>
      </c>
      <c r="B233" s="403" t="s">
        <v>712</v>
      </c>
      <c r="C233" s="367"/>
      <c r="D233" s="287">
        <v>12</v>
      </c>
      <c r="E233" s="216">
        <v>12</v>
      </c>
      <c r="F233" s="295">
        <v>487.9</v>
      </c>
      <c r="G233" s="216">
        <v>21</v>
      </c>
      <c r="H233" s="215"/>
      <c r="I233" s="33" t="s">
        <v>1549</v>
      </c>
      <c r="J233" s="254">
        <v>40299</v>
      </c>
    </row>
    <row r="234" spans="1:10" ht="25.5" customHeight="1">
      <c r="A234" s="190">
        <v>217</v>
      </c>
      <c r="B234" s="403" t="s">
        <v>714</v>
      </c>
      <c r="C234" s="367"/>
      <c r="D234" s="287">
        <v>12</v>
      </c>
      <c r="E234" s="216">
        <v>12</v>
      </c>
      <c r="F234" s="295">
        <v>627.1</v>
      </c>
      <c r="G234" s="216">
        <v>23</v>
      </c>
      <c r="H234" s="215"/>
      <c r="I234" s="33" t="s">
        <v>1549</v>
      </c>
      <c r="J234" s="254">
        <v>40299</v>
      </c>
    </row>
    <row r="235" spans="1:10" ht="23.25" customHeight="1">
      <c r="A235" s="122">
        <v>218</v>
      </c>
      <c r="B235" s="403" t="s">
        <v>720</v>
      </c>
      <c r="C235" s="367"/>
      <c r="D235" s="287">
        <v>8</v>
      </c>
      <c r="E235" s="216">
        <v>8</v>
      </c>
      <c r="F235" s="295">
        <v>363.1</v>
      </c>
      <c r="G235" s="216">
        <v>25</v>
      </c>
      <c r="H235" s="215"/>
      <c r="I235" s="33" t="s">
        <v>1549</v>
      </c>
      <c r="J235" s="254">
        <v>40299</v>
      </c>
    </row>
    <row r="236" spans="1:10" ht="22.5" customHeight="1">
      <c r="A236" s="190">
        <v>219</v>
      </c>
      <c r="B236" s="403" t="s">
        <v>722</v>
      </c>
      <c r="C236" s="367"/>
      <c r="D236" s="287">
        <v>8</v>
      </c>
      <c r="E236" s="216">
        <v>8</v>
      </c>
      <c r="F236" s="295">
        <v>372.6</v>
      </c>
      <c r="G236" s="216">
        <v>19</v>
      </c>
      <c r="H236" s="215" t="s">
        <v>1550</v>
      </c>
      <c r="I236" s="33"/>
      <c r="J236" s="254">
        <v>40299</v>
      </c>
    </row>
    <row r="237" spans="1:10" ht="26.25" customHeight="1">
      <c r="A237" s="122">
        <v>220</v>
      </c>
      <c r="B237" s="403" t="s">
        <v>724</v>
      </c>
      <c r="C237" s="367"/>
      <c r="D237" s="287">
        <v>8</v>
      </c>
      <c r="E237" s="216">
        <v>8</v>
      </c>
      <c r="F237" s="295">
        <v>382.9</v>
      </c>
      <c r="G237" s="216">
        <v>24</v>
      </c>
      <c r="H237" s="215"/>
      <c r="I237" s="33" t="s">
        <v>1549</v>
      </c>
      <c r="J237" s="254">
        <v>40299</v>
      </c>
    </row>
    <row r="238" spans="1:10" ht="24" customHeight="1">
      <c r="A238" s="190">
        <v>221</v>
      </c>
      <c r="B238" s="403" t="s">
        <v>726</v>
      </c>
      <c r="C238" s="367"/>
      <c r="D238" s="287">
        <v>8</v>
      </c>
      <c r="E238" s="216">
        <v>8</v>
      </c>
      <c r="F238" s="295">
        <v>370.9</v>
      </c>
      <c r="G238" s="216">
        <v>15</v>
      </c>
      <c r="H238" s="215"/>
      <c r="I238" s="33" t="s">
        <v>1549</v>
      </c>
      <c r="J238" s="254">
        <v>40299</v>
      </c>
    </row>
    <row r="239" spans="1:10" ht="26.25" customHeight="1">
      <c r="A239" s="122">
        <v>222</v>
      </c>
      <c r="B239" s="414" t="s">
        <v>728</v>
      </c>
      <c r="C239" s="415"/>
      <c r="D239" s="293">
        <v>8</v>
      </c>
      <c r="E239" s="216">
        <v>8</v>
      </c>
      <c r="F239" s="295">
        <v>370.1</v>
      </c>
      <c r="G239" s="216">
        <v>13</v>
      </c>
      <c r="H239" s="215"/>
      <c r="I239" s="33" t="s">
        <v>1549</v>
      </c>
      <c r="J239" s="254">
        <v>40299</v>
      </c>
    </row>
    <row r="240" spans="1:10" ht="24.75" customHeight="1">
      <c r="A240" s="190">
        <v>223</v>
      </c>
      <c r="B240" s="440" t="s">
        <v>730</v>
      </c>
      <c r="C240" s="441"/>
      <c r="D240" s="216">
        <v>12</v>
      </c>
      <c r="E240" s="216">
        <v>12</v>
      </c>
      <c r="F240" s="299">
        <v>552.6</v>
      </c>
      <c r="G240" s="216">
        <v>24</v>
      </c>
      <c r="H240" s="215"/>
      <c r="I240" s="33" t="s">
        <v>1549</v>
      </c>
      <c r="J240" s="254">
        <v>40299</v>
      </c>
    </row>
    <row r="241" spans="1:10" ht="23.25" customHeight="1">
      <c r="A241" s="122">
        <v>224</v>
      </c>
      <c r="B241" s="440" t="s">
        <v>732</v>
      </c>
      <c r="C241" s="441"/>
      <c r="D241" s="216">
        <v>18</v>
      </c>
      <c r="E241" s="216">
        <v>18</v>
      </c>
      <c r="F241" s="295">
        <v>827.3</v>
      </c>
      <c r="G241" s="216">
        <v>36</v>
      </c>
      <c r="H241" s="215" t="s">
        <v>1551</v>
      </c>
      <c r="I241" s="33"/>
      <c r="J241" s="254">
        <v>40299</v>
      </c>
    </row>
    <row r="242" spans="1:10" ht="23.25" customHeight="1">
      <c r="A242" s="190">
        <v>225</v>
      </c>
      <c r="B242" s="440" t="s">
        <v>734</v>
      </c>
      <c r="C242" s="441"/>
      <c r="D242" s="216">
        <v>36</v>
      </c>
      <c r="E242" s="216">
        <v>36</v>
      </c>
      <c r="F242" s="295">
        <v>1912.7</v>
      </c>
      <c r="G242" s="216">
        <v>78</v>
      </c>
      <c r="H242" s="215"/>
      <c r="I242" s="33" t="s">
        <v>1549</v>
      </c>
      <c r="J242" s="254">
        <v>40299</v>
      </c>
    </row>
    <row r="243" spans="1:10" ht="24.75" customHeight="1">
      <c r="A243" s="122">
        <v>226</v>
      </c>
      <c r="B243" s="440" t="s">
        <v>736</v>
      </c>
      <c r="C243" s="441"/>
      <c r="D243" s="216">
        <v>36</v>
      </c>
      <c r="E243" s="216">
        <v>36</v>
      </c>
      <c r="F243" s="295">
        <v>1885.8</v>
      </c>
      <c r="G243" s="216">
        <v>74</v>
      </c>
      <c r="H243" s="215"/>
      <c r="I243" s="33" t="s">
        <v>1549</v>
      </c>
      <c r="J243" s="254">
        <v>40299</v>
      </c>
    </row>
    <row r="244" spans="1:10" ht="27" customHeight="1">
      <c r="A244" s="190">
        <v>227</v>
      </c>
      <c r="B244" s="418" t="s">
        <v>738</v>
      </c>
      <c r="C244" s="419"/>
      <c r="D244" s="315">
        <v>27</v>
      </c>
      <c r="E244" s="216">
        <v>27</v>
      </c>
      <c r="F244" s="295">
        <v>1320.1</v>
      </c>
      <c r="G244" s="216">
        <v>65</v>
      </c>
      <c r="H244" s="215"/>
      <c r="I244" s="33" t="s">
        <v>1549</v>
      </c>
      <c r="J244" s="254">
        <v>40299</v>
      </c>
    </row>
    <row r="245" spans="1:10" ht="22.5" customHeight="1">
      <c r="A245" s="122">
        <v>228</v>
      </c>
      <c r="B245" s="403" t="s">
        <v>742</v>
      </c>
      <c r="C245" s="367"/>
      <c r="D245" s="287">
        <v>27</v>
      </c>
      <c r="E245" s="216">
        <v>28</v>
      </c>
      <c r="F245" s="295">
        <v>1599.3</v>
      </c>
      <c r="G245" s="216">
        <v>83</v>
      </c>
      <c r="H245" s="215" t="s">
        <v>1553</v>
      </c>
      <c r="I245" s="33"/>
      <c r="J245" s="254">
        <v>40299</v>
      </c>
    </row>
    <row r="246" spans="1:10" ht="23.25" customHeight="1">
      <c r="A246" s="190">
        <v>229</v>
      </c>
      <c r="B246" s="403" t="s">
        <v>744</v>
      </c>
      <c r="C246" s="367"/>
      <c r="D246" s="287">
        <v>27</v>
      </c>
      <c r="E246" s="216">
        <v>29</v>
      </c>
      <c r="F246" s="295">
        <v>1587.81</v>
      </c>
      <c r="G246" s="216">
        <v>72</v>
      </c>
      <c r="H246" s="215" t="s">
        <v>1554</v>
      </c>
      <c r="I246" s="33"/>
      <c r="J246" s="254">
        <v>40299</v>
      </c>
    </row>
    <row r="247" spans="1:10" ht="23.25" customHeight="1" thickBot="1">
      <c r="A247" s="122">
        <v>230</v>
      </c>
      <c r="B247" s="403" t="s">
        <v>748</v>
      </c>
      <c r="C247" s="367"/>
      <c r="D247" s="287">
        <v>70</v>
      </c>
      <c r="E247" s="216">
        <v>70</v>
      </c>
      <c r="F247" s="295">
        <v>3401.3</v>
      </c>
      <c r="G247" s="216">
        <v>144</v>
      </c>
      <c r="H247" s="215" t="s">
        <v>1555</v>
      </c>
      <c r="I247" s="33"/>
      <c r="J247" s="254">
        <v>40299</v>
      </c>
    </row>
    <row r="248" spans="1:10" ht="13.5" customHeight="1" thickBot="1">
      <c r="A248" s="165"/>
      <c r="B248" s="416" t="s">
        <v>1269</v>
      </c>
      <c r="C248" s="420"/>
      <c r="D248" s="283">
        <f>SUM(D233:D247)</f>
        <v>317</v>
      </c>
      <c r="E248" s="283">
        <f>SUM(E233:E247)</f>
        <v>320</v>
      </c>
      <c r="F248" s="285">
        <f>SUM(F233:F247)</f>
        <v>16061.509999999998</v>
      </c>
      <c r="G248" s="285">
        <f>SUM(G233:G247)</f>
        <v>716</v>
      </c>
      <c r="H248" s="286"/>
      <c r="I248" s="169"/>
      <c r="J248" s="257"/>
    </row>
    <row r="249" spans="1:10" ht="13.5" customHeight="1" thickBot="1">
      <c r="A249" s="452" t="s">
        <v>757</v>
      </c>
      <c r="B249" s="410"/>
      <c r="C249" s="410"/>
      <c r="D249" s="410"/>
      <c r="E249" s="410"/>
      <c r="F249" s="410"/>
      <c r="G249" s="410"/>
      <c r="H249" s="410"/>
      <c r="I249" s="410"/>
      <c r="J249" s="411"/>
    </row>
    <row r="250" spans="1:10" ht="12" customHeight="1">
      <c r="A250" s="190">
        <v>231</v>
      </c>
      <c r="B250" s="403" t="s">
        <v>796</v>
      </c>
      <c r="C250" s="367"/>
      <c r="D250" s="287">
        <v>18</v>
      </c>
      <c r="E250" s="216">
        <v>18</v>
      </c>
      <c r="F250" s="288">
        <v>854.4</v>
      </c>
      <c r="G250" s="216">
        <v>43</v>
      </c>
      <c r="H250" s="215" t="s">
        <v>1578</v>
      </c>
      <c r="I250" s="33"/>
      <c r="J250" s="254">
        <v>40299</v>
      </c>
    </row>
    <row r="251" spans="1:10" ht="12" customHeight="1">
      <c r="A251" s="122">
        <v>232</v>
      </c>
      <c r="B251" s="403" t="s">
        <v>798</v>
      </c>
      <c r="C251" s="367"/>
      <c r="D251" s="287">
        <v>18</v>
      </c>
      <c r="E251" s="216">
        <v>19</v>
      </c>
      <c r="F251" s="288">
        <v>858.9</v>
      </c>
      <c r="G251" s="216">
        <v>43</v>
      </c>
      <c r="H251" s="215" t="s">
        <v>1579</v>
      </c>
      <c r="I251" s="33"/>
      <c r="J251" s="254">
        <v>40299</v>
      </c>
    </row>
    <row r="252" spans="1:10" ht="12" customHeight="1">
      <c r="A252" s="190">
        <v>233</v>
      </c>
      <c r="B252" s="403" t="s">
        <v>800</v>
      </c>
      <c r="C252" s="367"/>
      <c r="D252" s="287">
        <v>18</v>
      </c>
      <c r="E252" s="216">
        <v>18</v>
      </c>
      <c r="F252" s="288">
        <v>851.9</v>
      </c>
      <c r="G252" s="216">
        <v>47</v>
      </c>
      <c r="H252" s="215" t="s">
        <v>1580</v>
      </c>
      <c r="I252" s="33"/>
      <c r="J252" s="254">
        <v>40299</v>
      </c>
    </row>
    <row r="253" spans="1:10" ht="12" customHeight="1" thickBot="1">
      <c r="A253" s="122">
        <v>234</v>
      </c>
      <c r="B253" s="403" t="s">
        <v>802</v>
      </c>
      <c r="C253" s="367"/>
      <c r="D253" s="287">
        <v>18</v>
      </c>
      <c r="E253" s="216">
        <v>18</v>
      </c>
      <c r="F253" s="288">
        <v>856.1</v>
      </c>
      <c r="G253" s="216">
        <v>48</v>
      </c>
      <c r="H253" s="215" t="s">
        <v>1581</v>
      </c>
      <c r="I253" s="33"/>
      <c r="J253" s="254">
        <v>40299</v>
      </c>
    </row>
    <row r="254" spans="1:10" ht="14.25" customHeight="1" thickBot="1">
      <c r="A254" s="165"/>
      <c r="B254" s="416" t="s">
        <v>1269</v>
      </c>
      <c r="C254" s="420"/>
      <c r="D254" s="265">
        <f>SUM(D250:D253)</f>
        <v>72</v>
      </c>
      <c r="E254" s="265">
        <f>SUM(E250:E253)</f>
        <v>73</v>
      </c>
      <c r="F254" s="265">
        <f>SUM(F250:F253)</f>
        <v>3421.2999999999997</v>
      </c>
      <c r="G254" s="265">
        <f>SUM(G250:G253)</f>
        <v>181</v>
      </c>
      <c r="H254" s="286"/>
      <c r="I254" s="169"/>
      <c r="J254" s="257"/>
    </row>
    <row r="255" spans="1:10" ht="13.5" customHeight="1" thickBot="1">
      <c r="A255" s="452" t="s">
        <v>808</v>
      </c>
      <c r="B255" s="410"/>
      <c r="C255" s="410"/>
      <c r="D255" s="410"/>
      <c r="E255" s="410"/>
      <c r="F255" s="410"/>
      <c r="G255" s="410"/>
      <c r="H255" s="410"/>
      <c r="I255" s="410"/>
      <c r="J255" s="411"/>
    </row>
    <row r="256" spans="1:10" ht="25.5" customHeight="1">
      <c r="A256" s="122">
        <v>235</v>
      </c>
      <c r="B256" s="403" t="s">
        <v>812</v>
      </c>
      <c r="C256" s="367"/>
      <c r="D256" s="287">
        <v>8</v>
      </c>
      <c r="E256" s="216">
        <v>8</v>
      </c>
      <c r="F256" s="295">
        <v>376.4</v>
      </c>
      <c r="G256" s="216">
        <v>20</v>
      </c>
      <c r="H256" s="215" t="s">
        <v>1586</v>
      </c>
      <c r="I256" s="33"/>
      <c r="J256" s="254">
        <v>40299</v>
      </c>
    </row>
    <row r="257" spans="1:10" ht="24.75" customHeight="1">
      <c r="A257" s="122">
        <v>236</v>
      </c>
      <c r="B257" s="403" t="s">
        <v>816</v>
      </c>
      <c r="C257" s="367"/>
      <c r="D257" s="287">
        <v>8</v>
      </c>
      <c r="E257" s="216">
        <v>8</v>
      </c>
      <c r="F257" s="295">
        <v>368.2</v>
      </c>
      <c r="G257" s="216">
        <v>23</v>
      </c>
      <c r="H257" s="215" t="s">
        <v>1588</v>
      </c>
      <c r="I257" s="33"/>
      <c r="J257" s="254">
        <v>40299</v>
      </c>
    </row>
    <row r="258" spans="1:10" ht="24" customHeight="1">
      <c r="A258" s="122">
        <v>237</v>
      </c>
      <c r="B258" s="403" t="s">
        <v>824</v>
      </c>
      <c r="C258" s="209"/>
      <c r="D258" s="287">
        <v>8</v>
      </c>
      <c r="E258" s="216">
        <v>8</v>
      </c>
      <c r="F258" s="301">
        <v>376.4</v>
      </c>
      <c r="G258" s="216">
        <v>26</v>
      </c>
      <c r="H258" s="215" t="s">
        <v>1592</v>
      </c>
      <c r="I258" s="33"/>
      <c r="J258" s="254">
        <v>40299</v>
      </c>
    </row>
    <row r="259" spans="1:10" ht="23.25" customHeight="1">
      <c r="A259" s="122">
        <v>238</v>
      </c>
      <c r="B259" s="403" t="s">
        <v>825</v>
      </c>
      <c r="C259" s="209"/>
      <c r="D259" s="287">
        <v>8</v>
      </c>
      <c r="E259" s="216">
        <v>8</v>
      </c>
      <c r="F259" s="301">
        <v>370</v>
      </c>
      <c r="G259" s="216">
        <v>11</v>
      </c>
      <c r="H259" s="215" t="s">
        <v>1593</v>
      </c>
      <c r="I259" s="33"/>
      <c r="J259" s="254">
        <v>40299</v>
      </c>
    </row>
    <row r="260" spans="1:10" ht="24" customHeight="1">
      <c r="A260" s="122">
        <v>239</v>
      </c>
      <c r="B260" s="403" t="s">
        <v>827</v>
      </c>
      <c r="C260" s="209"/>
      <c r="D260" s="287">
        <v>8</v>
      </c>
      <c r="E260" s="216">
        <v>8</v>
      </c>
      <c r="F260" s="301">
        <v>373</v>
      </c>
      <c r="G260" s="216">
        <v>20</v>
      </c>
      <c r="H260" s="215" t="s">
        <v>1594</v>
      </c>
      <c r="I260" s="33"/>
      <c r="J260" s="254">
        <v>40299</v>
      </c>
    </row>
    <row r="261" spans="1:10" ht="15" customHeight="1">
      <c r="A261" s="122">
        <v>240</v>
      </c>
      <c r="B261" s="403" t="s">
        <v>842</v>
      </c>
      <c r="C261" s="209"/>
      <c r="D261" s="287">
        <v>8</v>
      </c>
      <c r="E261" s="216">
        <v>8</v>
      </c>
      <c r="F261" s="301">
        <v>404.2</v>
      </c>
      <c r="G261" s="216">
        <v>34</v>
      </c>
      <c r="H261" s="215" t="s">
        <v>1605</v>
      </c>
      <c r="I261" s="33"/>
      <c r="J261" s="254">
        <v>40299</v>
      </c>
    </row>
    <row r="262" spans="1:10" ht="15" customHeight="1">
      <c r="A262" s="122">
        <v>241</v>
      </c>
      <c r="B262" s="403" t="s">
        <v>846</v>
      </c>
      <c r="C262" s="209"/>
      <c r="D262" s="287">
        <v>8</v>
      </c>
      <c r="E262" s="216">
        <v>9</v>
      </c>
      <c r="F262" s="301">
        <v>378.1</v>
      </c>
      <c r="G262" s="216">
        <v>13</v>
      </c>
      <c r="H262" s="215" t="s">
        <v>1607</v>
      </c>
      <c r="I262" s="33"/>
      <c r="J262" s="254">
        <v>40299</v>
      </c>
    </row>
    <row r="263" spans="1:10" ht="12.75" customHeight="1">
      <c r="A263" s="122">
        <v>242</v>
      </c>
      <c r="B263" s="403" t="s">
        <v>851</v>
      </c>
      <c r="C263" s="209"/>
      <c r="D263" s="287">
        <v>8</v>
      </c>
      <c r="E263" s="216">
        <v>8</v>
      </c>
      <c r="F263" s="301">
        <v>402.4</v>
      </c>
      <c r="G263" s="216">
        <v>27</v>
      </c>
      <c r="H263" s="215" t="s">
        <v>1610</v>
      </c>
      <c r="I263" s="33"/>
      <c r="J263" s="254">
        <v>40299</v>
      </c>
    </row>
    <row r="264" spans="1:10" ht="12.75" customHeight="1">
      <c r="A264" s="122">
        <v>243</v>
      </c>
      <c r="B264" s="403" t="s">
        <v>853</v>
      </c>
      <c r="C264" s="209"/>
      <c r="D264" s="287">
        <v>60</v>
      </c>
      <c r="E264" s="216">
        <v>60</v>
      </c>
      <c r="F264" s="301">
        <v>2826.3</v>
      </c>
      <c r="G264" s="216">
        <v>108</v>
      </c>
      <c r="H264" s="215" t="s">
        <v>1596</v>
      </c>
      <c r="I264" s="33"/>
      <c r="J264" s="254">
        <v>40299</v>
      </c>
    </row>
    <row r="265" spans="1:10" ht="14.25" customHeight="1">
      <c r="A265" s="122">
        <v>244</v>
      </c>
      <c r="B265" s="403" t="s">
        <v>857</v>
      </c>
      <c r="C265" s="209"/>
      <c r="D265" s="287">
        <v>8</v>
      </c>
      <c r="E265" s="216">
        <v>9</v>
      </c>
      <c r="F265" s="301">
        <v>396.01</v>
      </c>
      <c r="G265" s="216">
        <v>25</v>
      </c>
      <c r="H265" s="215" t="s">
        <v>1611</v>
      </c>
      <c r="I265" s="33"/>
      <c r="J265" s="254">
        <v>40299</v>
      </c>
    </row>
    <row r="266" spans="1:10" ht="14.25" customHeight="1">
      <c r="A266" s="122">
        <v>245</v>
      </c>
      <c r="B266" s="403" t="s">
        <v>861</v>
      </c>
      <c r="C266" s="209"/>
      <c r="D266" s="287">
        <v>80</v>
      </c>
      <c r="E266" s="216">
        <v>80</v>
      </c>
      <c r="F266" s="301">
        <v>4384.1</v>
      </c>
      <c r="G266" s="216">
        <v>213</v>
      </c>
      <c r="H266" s="215" t="s">
        <v>1597</v>
      </c>
      <c r="I266" s="33"/>
      <c r="J266" s="254">
        <v>40299</v>
      </c>
    </row>
    <row r="267" spans="1:10" ht="15" customHeight="1">
      <c r="A267" s="122">
        <v>246</v>
      </c>
      <c r="B267" s="403" t="s">
        <v>865</v>
      </c>
      <c r="C267" s="209"/>
      <c r="D267" s="287">
        <v>100</v>
      </c>
      <c r="E267" s="216">
        <v>101</v>
      </c>
      <c r="F267" s="301">
        <v>5451</v>
      </c>
      <c r="G267" s="216">
        <v>257</v>
      </c>
      <c r="H267" s="215" t="s">
        <v>1598</v>
      </c>
      <c r="I267" s="33"/>
      <c r="J267" s="254">
        <v>40299</v>
      </c>
    </row>
    <row r="268" spans="1:10" ht="15" customHeight="1">
      <c r="A268" s="122">
        <v>247</v>
      </c>
      <c r="B268" s="403" t="s">
        <v>1775</v>
      </c>
      <c r="C268" s="209"/>
      <c r="D268" s="297">
        <v>78</v>
      </c>
      <c r="E268" s="298">
        <v>78</v>
      </c>
      <c r="F268" s="301">
        <v>3013.8</v>
      </c>
      <c r="G268" s="298">
        <v>40</v>
      </c>
      <c r="H268" s="215" t="s">
        <v>7</v>
      </c>
      <c r="I268" s="33"/>
      <c r="J268" s="254">
        <v>42005</v>
      </c>
    </row>
    <row r="269" spans="1:10" ht="15" customHeight="1">
      <c r="A269" s="122">
        <v>248</v>
      </c>
      <c r="B269" s="403" t="s">
        <v>877</v>
      </c>
      <c r="C269" s="209"/>
      <c r="D269" s="287">
        <v>80</v>
      </c>
      <c r="E269" s="216">
        <v>80</v>
      </c>
      <c r="F269" s="301">
        <v>4304.1</v>
      </c>
      <c r="G269" s="216">
        <v>191</v>
      </c>
      <c r="H269" s="215" t="s">
        <v>1614</v>
      </c>
      <c r="I269" s="33"/>
      <c r="J269" s="254">
        <v>40299</v>
      </c>
    </row>
    <row r="270" spans="1:10" ht="26.25" customHeight="1">
      <c r="A270" s="122">
        <v>249</v>
      </c>
      <c r="B270" s="403" t="s">
        <v>892</v>
      </c>
      <c r="C270" s="209"/>
      <c r="D270" s="287">
        <v>24</v>
      </c>
      <c r="E270" s="216">
        <v>24</v>
      </c>
      <c r="F270" s="301">
        <v>980.7</v>
      </c>
      <c r="G270" s="216">
        <v>62</v>
      </c>
      <c r="H270" s="215"/>
      <c r="I270" s="33" t="s">
        <v>1621</v>
      </c>
      <c r="J270" s="254">
        <v>40299</v>
      </c>
    </row>
    <row r="271" spans="1:10" ht="25.5" customHeight="1">
      <c r="A271" s="122">
        <v>250</v>
      </c>
      <c r="B271" s="403" t="s">
        <v>895</v>
      </c>
      <c r="C271" s="209"/>
      <c r="D271" s="287">
        <v>60</v>
      </c>
      <c r="E271" s="216">
        <v>61</v>
      </c>
      <c r="F271" s="301">
        <v>3231.9</v>
      </c>
      <c r="G271" s="216">
        <v>158</v>
      </c>
      <c r="H271" s="215"/>
      <c r="I271" s="33" t="s">
        <v>1621</v>
      </c>
      <c r="J271" s="254">
        <v>40299</v>
      </c>
    </row>
    <row r="272" spans="1:10" ht="24.75" customHeight="1">
      <c r="A272" s="122">
        <v>251</v>
      </c>
      <c r="B272" s="403" t="s">
        <v>899</v>
      </c>
      <c r="C272" s="209"/>
      <c r="D272" s="287">
        <v>40</v>
      </c>
      <c r="E272" s="216">
        <v>40</v>
      </c>
      <c r="F272" s="301">
        <v>2177.4</v>
      </c>
      <c r="G272" s="216">
        <v>78</v>
      </c>
      <c r="H272" s="215"/>
      <c r="I272" s="33" t="s">
        <v>1621</v>
      </c>
      <c r="J272" s="254">
        <v>40299</v>
      </c>
    </row>
    <row r="273" spans="1:10" ht="26.25" customHeight="1">
      <c r="A273" s="122">
        <v>252</v>
      </c>
      <c r="B273" s="403" t="s">
        <v>901</v>
      </c>
      <c r="C273" s="209"/>
      <c r="D273" s="287">
        <v>27</v>
      </c>
      <c r="E273" s="216">
        <v>27</v>
      </c>
      <c r="F273" s="301">
        <v>2211.6</v>
      </c>
      <c r="G273" s="216">
        <v>59</v>
      </c>
      <c r="H273" s="215"/>
      <c r="I273" s="33" t="s">
        <v>1621</v>
      </c>
      <c r="J273" s="254">
        <v>40299</v>
      </c>
    </row>
    <row r="274" spans="1:10" ht="23.25" customHeight="1">
      <c r="A274" s="122">
        <v>253</v>
      </c>
      <c r="B274" s="403" t="s">
        <v>903</v>
      </c>
      <c r="C274" s="209"/>
      <c r="D274" s="287">
        <v>24</v>
      </c>
      <c r="E274" s="216">
        <v>24</v>
      </c>
      <c r="F274" s="301">
        <v>961.1</v>
      </c>
      <c r="G274" s="216">
        <v>34</v>
      </c>
      <c r="H274" s="215" t="s">
        <v>1622</v>
      </c>
      <c r="I274" s="33"/>
      <c r="J274" s="254">
        <v>40299</v>
      </c>
    </row>
    <row r="275" spans="1:10" ht="27" customHeight="1">
      <c r="A275" s="122">
        <v>254</v>
      </c>
      <c r="B275" s="403" t="s">
        <v>905</v>
      </c>
      <c r="C275" s="209"/>
      <c r="D275" s="287">
        <v>24</v>
      </c>
      <c r="E275" s="216">
        <v>24</v>
      </c>
      <c r="F275" s="301">
        <v>960.5</v>
      </c>
      <c r="G275" s="216">
        <v>72</v>
      </c>
      <c r="H275" s="215"/>
      <c r="I275" s="33" t="s">
        <v>1621</v>
      </c>
      <c r="J275" s="254">
        <v>40299</v>
      </c>
    </row>
    <row r="276" spans="1:10" ht="26.25" customHeight="1">
      <c r="A276" s="122">
        <v>255</v>
      </c>
      <c r="B276" s="403" t="s">
        <v>907</v>
      </c>
      <c r="C276" s="209"/>
      <c r="D276" s="287">
        <v>24</v>
      </c>
      <c r="E276" s="216">
        <v>24</v>
      </c>
      <c r="F276" s="301">
        <v>1107.1</v>
      </c>
      <c r="G276" s="216">
        <v>52</v>
      </c>
      <c r="H276" s="215"/>
      <c r="I276" s="33" t="s">
        <v>1621</v>
      </c>
      <c r="J276" s="254">
        <v>40299</v>
      </c>
    </row>
    <row r="277" spans="1:10" ht="27" customHeight="1">
      <c r="A277" s="122">
        <v>256</v>
      </c>
      <c r="B277" s="403" t="s">
        <v>909</v>
      </c>
      <c r="C277" s="209"/>
      <c r="D277" s="287">
        <v>24</v>
      </c>
      <c r="E277" s="216">
        <v>24</v>
      </c>
      <c r="F277" s="301">
        <v>1129.1</v>
      </c>
      <c r="G277" s="216">
        <v>46</v>
      </c>
      <c r="H277" s="215"/>
      <c r="I277" s="33" t="s">
        <v>1621</v>
      </c>
      <c r="J277" s="254">
        <v>40299</v>
      </c>
    </row>
    <row r="278" spans="1:10" ht="26.25" customHeight="1">
      <c r="A278" s="122">
        <v>257</v>
      </c>
      <c r="B278" s="403" t="s">
        <v>911</v>
      </c>
      <c r="C278" s="209"/>
      <c r="D278" s="287">
        <v>24</v>
      </c>
      <c r="E278" s="216">
        <v>25</v>
      </c>
      <c r="F278" s="301">
        <v>1131.6</v>
      </c>
      <c r="G278" s="216">
        <v>47</v>
      </c>
      <c r="H278" s="215"/>
      <c r="I278" s="33" t="s">
        <v>1621</v>
      </c>
      <c r="J278" s="254">
        <v>40299</v>
      </c>
    </row>
    <row r="279" spans="1:10" ht="24.75" customHeight="1">
      <c r="A279" s="122">
        <v>258</v>
      </c>
      <c r="B279" s="403" t="s">
        <v>913</v>
      </c>
      <c r="C279" s="209"/>
      <c r="D279" s="287">
        <v>24</v>
      </c>
      <c r="E279" s="216">
        <v>24</v>
      </c>
      <c r="F279" s="301">
        <v>983.4</v>
      </c>
      <c r="G279" s="216">
        <v>39</v>
      </c>
      <c r="H279" s="215"/>
      <c r="I279" s="33" t="s">
        <v>1621</v>
      </c>
      <c r="J279" s="254">
        <v>40299</v>
      </c>
    </row>
    <row r="280" spans="1:10" ht="26.25" customHeight="1">
      <c r="A280" s="122">
        <v>259</v>
      </c>
      <c r="B280" s="403" t="s">
        <v>915</v>
      </c>
      <c r="C280" s="209"/>
      <c r="D280" s="287">
        <v>24</v>
      </c>
      <c r="E280" s="216">
        <v>24</v>
      </c>
      <c r="F280" s="301">
        <v>970.6</v>
      </c>
      <c r="G280" s="216">
        <v>46</v>
      </c>
      <c r="H280" s="215"/>
      <c r="I280" s="33" t="s">
        <v>1621</v>
      </c>
      <c r="J280" s="254">
        <v>40299</v>
      </c>
    </row>
    <row r="281" spans="1:10" ht="24.75" customHeight="1">
      <c r="A281" s="122">
        <v>260</v>
      </c>
      <c r="B281" s="403" t="s">
        <v>917</v>
      </c>
      <c r="C281" s="209"/>
      <c r="D281" s="287">
        <v>24</v>
      </c>
      <c r="E281" s="216">
        <v>24</v>
      </c>
      <c r="F281" s="301">
        <v>970.1</v>
      </c>
      <c r="G281" s="216">
        <v>41</v>
      </c>
      <c r="H281" s="215"/>
      <c r="I281" s="33" t="s">
        <v>1621</v>
      </c>
      <c r="J281" s="254">
        <v>40299</v>
      </c>
    </row>
    <row r="282" spans="1:10" ht="26.25" customHeight="1">
      <c r="A282" s="122">
        <v>261</v>
      </c>
      <c r="B282" s="403" t="s">
        <v>918</v>
      </c>
      <c r="C282" s="209"/>
      <c r="D282" s="287">
        <v>24</v>
      </c>
      <c r="E282" s="216">
        <v>24</v>
      </c>
      <c r="F282" s="301">
        <v>956.9</v>
      </c>
      <c r="G282" s="216">
        <v>46</v>
      </c>
      <c r="H282" s="215"/>
      <c r="I282" s="33" t="s">
        <v>1621</v>
      </c>
      <c r="J282" s="254">
        <v>40299</v>
      </c>
    </row>
    <row r="283" spans="1:10" ht="22.5" customHeight="1">
      <c r="A283" s="122">
        <v>262</v>
      </c>
      <c r="B283" s="403" t="s">
        <v>920</v>
      </c>
      <c r="C283" s="209"/>
      <c r="D283" s="287">
        <v>24</v>
      </c>
      <c r="E283" s="216">
        <v>24</v>
      </c>
      <c r="F283" s="301">
        <v>977.1</v>
      </c>
      <c r="G283" s="216">
        <v>44</v>
      </c>
      <c r="H283" s="215" t="s">
        <v>1623</v>
      </c>
      <c r="I283" s="33"/>
      <c r="J283" s="254">
        <v>40299</v>
      </c>
    </row>
    <row r="284" spans="1:10" ht="24.75" customHeight="1">
      <c r="A284" s="122">
        <v>263</v>
      </c>
      <c r="B284" s="403" t="s">
        <v>35</v>
      </c>
      <c r="C284" s="209"/>
      <c r="D284" s="287">
        <v>36</v>
      </c>
      <c r="E284" s="216">
        <v>36</v>
      </c>
      <c r="F284" s="301">
        <v>1718.9</v>
      </c>
      <c r="G284" s="216">
        <v>72</v>
      </c>
      <c r="H284" s="215" t="s">
        <v>1629</v>
      </c>
      <c r="I284" s="33"/>
      <c r="J284" s="254">
        <v>40299</v>
      </c>
    </row>
    <row r="285" spans="1:10" ht="23.25" customHeight="1" thickBot="1">
      <c r="A285" s="122">
        <v>264</v>
      </c>
      <c r="B285" s="403" t="s">
        <v>36</v>
      </c>
      <c r="C285" s="209"/>
      <c r="D285" s="287">
        <v>27</v>
      </c>
      <c r="E285" s="216">
        <v>27</v>
      </c>
      <c r="F285" s="301">
        <v>1434.1</v>
      </c>
      <c r="G285" s="216">
        <v>68</v>
      </c>
      <c r="H285" s="215" t="s">
        <v>1630</v>
      </c>
      <c r="I285" s="33"/>
      <c r="J285" s="254">
        <v>40299</v>
      </c>
    </row>
    <row r="286" spans="1:10" ht="15" customHeight="1" thickBot="1">
      <c r="A286" s="165"/>
      <c r="B286" s="416" t="s">
        <v>1269</v>
      </c>
      <c r="C286" s="420"/>
      <c r="D286" s="283">
        <f>SUM(D256:D285)</f>
        <v>924</v>
      </c>
      <c r="E286" s="283">
        <f>SUM(E256:E285)</f>
        <v>929</v>
      </c>
      <c r="F286" s="283">
        <f>SUM(F256:F285)</f>
        <v>45326.11</v>
      </c>
      <c r="G286" s="283">
        <f>SUM(G256:G285)</f>
        <v>1972</v>
      </c>
      <c r="H286" s="286"/>
      <c r="I286" s="169"/>
      <c r="J286" s="257"/>
    </row>
    <row r="287" spans="1:10" ht="13.5" customHeight="1" thickBot="1">
      <c r="A287" s="452" t="s">
        <v>940</v>
      </c>
      <c r="B287" s="410"/>
      <c r="C287" s="410"/>
      <c r="D287" s="410"/>
      <c r="E287" s="410"/>
      <c r="F287" s="410"/>
      <c r="G287" s="410"/>
      <c r="H287" s="410"/>
      <c r="I287" s="410"/>
      <c r="J287" s="411"/>
    </row>
    <row r="288" spans="1:10" ht="15" customHeight="1">
      <c r="A288" s="190">
        <v>265</v>
      </c>
      <c r="B288" s="418" t="s">
        <v>941</v>
      </c>
      <c r="C288" s="419"/>
      <c r="D288" s="315">
        <v>12</v>
      </c>
      <c r="E288" s="347">
        <v>13</v>
      </c>
      <c r="F288" s="348">
        <v>610.6</v>
      </c>
      <c r="G288" s="347">
        <v>36</v>
      </c>
      <c r="H288" s="329" t="s">
        <v>1436</v>
      </c>
      <c r="I288" s="151"/>
      <c r="J288" s="259">
        <v>40299</v>
      </c>
    </row>
    <row r="289" spans="1:10" ht="15.75" customHeight="1">
      <c r="A289" s="122">
        <v>266</v>
      </c>
      <c r="B289" s="403" t="s">
        <v>943</v>
      </c>
      <c r="C289" s="367"/>
      <c r="D289" s="287">
        <v>8</v>
      </c>
      <c r="E289" s="216">
        <v>8</v>
      </c>
      <c r="F289" s="288">
        <v>315.9</v>
      </c>
      <c r="G289" s="216">
        <v>24</v>
      </c>
      <c r="H289" s="215" t="s">
        <v>1437</v>
      </c>
      <c r="I289" s="33"/>
      <c r="J289" s="254">
        <v>40299</v>
      </c>
    </row>
    <row r="290" spans="1:10" ht="13.5" customHeight="1">
      <c r="A290" s="190">
        <v>267</v>
      </c>
      <c r="B290" s="403" t="s">
        <v>945</v>
      </c>
      <c r="C290" s="367"/>
      <c r="D290" s="287">
        <v>12</v>
      </c>
      <c r="E290" s="216">
        <v>12</v>
      </c>
      <c r="F290" s="288">
        <v>565.7</v>
      </c>
      <c r="G290" s="216">
        <v>35</v>
      </c>
      <c r="H290" s="215" t="s">
        <v>1438</v>
      </c>
      <c r="I290" s="33"/>
      <c r="J290" s="254">
        <v>40299</v>
      </c>
    </row>
    <row r="291" spans="1:10" ht="15" customHeight="1">
      <c r="A291" s="122">
        <v>268</v>
      </c>
      <c r="B291" s="403" t="s">
        <v>947</v>
      </c>
      <c r="C291" s="367"/>
      <c r="D291" s="287">
        <v>18</v>
      </c>
      <c r="E291" s="216">
        <v>18</v>
      </c>
      <c r="F291" s="288">
        <v>834.2</v>
      </c>
      <c r="G291" s="216">
        <v>50</v>
      </c>
      <c r="H291" s="215" t="s">
        <v>1439</v>
      </c>
      <c r="I291" s="33"/>
      <c r="J291" s="254">
        <v>40299</v>
      </c>
    </row>
    <row r="292" spans="1:10" ht="15" customHeight="1">
      <c r="A292" s="190">
        <v>269</v>
      </c>
      <c r="B292" s="403" t="s">
        <v>949</v>
      </c>
      <c r="C292" s="367"/>
      <c r="D292" s="287">
        <v>18</v>
      </c>
      <c r="E292" s="216">
        <v>18</v>
      </c>
      <c r="F292" s="288">
        <v>845.1</v>
      </c>
      <c r="G292" s="216">
        <v>50</v>
      </c>
      <c r="H292" s="215" t="s">
        <v>1440</v>
      </c>
      <c r="I292" s="33"/>
      <c r="J292" s="254">
        <v>40299</v>
      </c>
    </row>
    <row r="293" spans="1:10" ht="15" customHeight="1">
      <c r="A293" s="122">
        <v>270</v>
      </c>
      <c r="B293" s="403" t="s">
        <v>951</v>
      </c>
      <c r="C293" s="367"/>
      <c r="D293" s="287">
        <v>18</v>
      </c>
      <c r="E293" s="216">
        <v>18</v>
      </c>
      <c r="F293" s="288">
        <v>830.1</v>
      </c>
      <c r="G293" s="216">
        <v>53</v>
      </c>
      <c r="H293" s="215" t="s">
        <v>1441</v>
      </c>
      <c r="I293" s="33"/>
      <c r="J293" s="254">
        <v>40299</v>
      </c>
    </row>
    <row r="294" spans="1:10" ht="14.25" customHeight="1">
      <c r="A294" s="190">
        <v>271</v>
      </c>
      <c r="B294" s="403" t="s">
        <v>953</v>
      </c>
      <c r="C294" s="367"/>
      <c r="D294" s="287">
        <v>18</v>
      </c>
      <c r="E294" s="216">
        <v>18</v>
      </c>
      <c r="F294" s="288">
        <v>833.8</v>
      </c>
      <c r="G294" s="216">
        <v>59</v>
      </c>
      <c r="H294" s="215" t="s">
        <v>1442</v>
      </c>
      <c r="I294" s="33"/>
      <c r="J294" s="254">
        <v>40299</v>
      </c>
    </row>
    <row r="295" spans="1:10" ht="12" customHeight="1">
      <c r="A295" s="122">
        <v>272</v>
      </c>
      <c r="B295" s="401" t="s">
        <v>976</v>
      </c>
      <c r="C295" s="238"/>
      <c r="D295" s="290">
        <v>18</v>
      </c>
      <c r="E295" s="216">
        <v>18</v>
      </c>
      <c r="F295" s="291">
        <v>933.2</v>
      </c>
      <c r="G295" s="216">
        <v>44</v>
      </c>
      <c r="H295" s="296" t="s">
        <v>1455</v>
      </c>
      <c r="I295" s="36"/>
      <c r="J295" s="254">
        <v>40299</v>
      </c>
    </row>
    <row r="296" spans="1:10" ht="12" customHeight="1">
      <c r="A296" s="190">
        <v>273</v>
      </c>
      <c r="B296" s="401" t="s">
        <v>1004</v>
      </c>
      <c r="C296" s="238"/>
      <c r="D296" s="290">
        <v>27</v>
      </c>
      <c r="E296" s="216">
        <v>27</v>
      </c>
      <c r="F296" s="291">
        <v>1300.1</v>
      </c>
      <c r="G296" s="216">
        <v>66</v>
      </c>
      <c r="H296" s="215" t="s">
        <v>1471</v>
      </c>
      <c r="I296" s="33"/>
      <c r="J296" s="254">
        <v>40299</v>
      </c>
    </row>
    <row r="297" spans="1:10" ht="12" customHeight="1">
      <c r="A297" s="122">
        <v>274</v>
      </c>
      <c r="B297" s="401" t="s">
        <v>1006</v>
      </c>
      <c r="C297" s="238"/>
      <c r="D297" s="290">
        <v>27</v>
      </c>
      <c r="E297" s="216">
        <v>27</v>
      </c>
      <c r="F297" s="291">
        <v>1301.44</v>
      </c>
      <c r="G297" s="216">
        <v>65</v>
      </c>
      <c r="H297" s="215" t="s">
        <v>1472</v>
      </c>
      <c r="I297" s="33"/>
      <c r="J297" s="254">
        <v>40299</v>
      </c>
    </row>
    <row r="298" spans="1:10" ht="12" customHeight="1">
      <c r="A298" s="190">
        <v>275</v>
      </c>
      <c r="B298" s="401" t="s">
        <v>1008</v>
      </c>
      <c r="C298" s="238"/>
      <c r="D298" s="290">
        <v>27</v>
      </c>
      <c r="E298" s="216">
        <v>27</v>
      </c>
      <c r="F298" s="291">
        <v>1289.08</v>
      </c>
      <c r="G298" s="216">
        <v>76</v>
      </c>
      <c r="H298" s="215" t="s">
        <v>1473</v>
      </c>
      <c r="I298" s="33"/>
      <c r="J298" s="254">
        <v>40299</v>
      </c>
    </row>
    <row r="299" spans="1:10" ht="12" customHeight="1">
      <c r="A299" s="122">
        <v>276</v>
      </c>
      <c r="B299" s="401" t="s">
        <v>1011</v>
      </c>
      <c r="C299" s="238"/>
      <c r="D299" s="290">
        <v>26</v>
      </c>
      <c r="E299" s="216">
        <v>26</v>
      </c>
      <c r="F299" s="291">
        <v>1253.97</v>
      </c>
      <c r="G299" s="216">
        <v>60</v>
      </c>
      <c r="H299" s="215" t="s">
        <v>1474</v>
      </c>
      <c r="I299" s="33"/>
      <c r="J299" s="254">
        <v>40299</v>
      </c>
    </row>
    <row r="300" spans="1:10" ht="12" customHeight="1">
      <c r="A300" s="190">
        <v>277</v>
      </c>
      <c r="B300" s="401" t="s">
        <v>1013</v>
      </c>
      <c r="C300" s="238"/>
      <c r="D300" s="290">
        <v>27</v>
      </c>
      <c r="E300" s="216">
        <v>27</v>
      </c>
      <c r="F300" s="291">
        <v>1313.3</v>
      </c>
      <c r="G300" s="216">
        <v>83</v>
      </c>
      <c r="H300" s="215" t="s">
        <v>1475</v>
      </c>
      <c r="I300" s="33"/>
      <c r="J300" s="254">
        <v>40299</v>
      </c>
    </row>
    <row r="301" spans="1:10" ht="12" customHeight="1">
      <c r="A301" s="122">
        <v>278</v>
      </c>
      <c r="B301" s="401" t="s">
        <v>1015</v>
      </c>
      <c r="C301" s="238"/>
      <c r="D301" s="290">
        <v>27</v>
      </c>
      <c r="E301" s="216">
        <v>27</v>
      </c>
      <c r="F301" s="291">
        <v>1302.49</v>
      </c>
      <c r="G301" s="216">
        <v>60</v>
      </c>
      <c r="H301" s="215" t="s">
        <v>1476</v>
      </c>
      <c r="I301" s="33"/>
      <c r="J301" s="254">
        <v>40299</v>
      </c>
    </row>
    <row r="302" spans="1:10" ht="12" customHeight="1">
      <c r="A302" s="190">
        <v>279</v>
      </c>
      <c r="B302" s="401" t="s">
        <v>1017</v>
      </c>
      <c r="C302" s="238"/>
      <c r="D302" s="290">
        <v>27</v>
      </c>
      <c r="E302" s="216">
        <v>27</v>
      </c>
      <c r="F302" s="291">
        <v>1280.86</v>
      </c>
      <c r="G302" s="216">
        <v>90</v>
      </c>
      <c r="H302" s="215" t="s">
        <v>1477</v>
      </c>
      <c r="I302" s="33"/>
      <c r="J302" s="254">
        <v>40299</v>
      </c>
    </row>
    <row r="303" spans="1:10" ht="12" customHeight="1">
      <c r="A303" s="122">
        <v>280</v>
      </c>
      <c r="B303" s="401" t="s">
        <v>1019</v>
      </c>
      <c r="C303" s="238"/>
      <c r="D303" s="290">
        <v>27</v>
      </c>
      <c r="E303" s="216">
        <v>27</v>
      </c>
      <c r="F303" s="291">
        <v>1306.54</v>
      </c>
      <c r="G303" s="216">
        <v>72</v>
      </c>
      <c r="H303" s="215" t="s">
        <v>1478</v>
      </c>
      <c r="I303" s="33"/>
      <c r="J303" s="254">
        <v>40299</v>
      </c>
    </row>
    <row r="304" spans="1:10" ht="12" customHeight="1">
      <c r="A304" s="190">
        <v>281</v>
      </c>
      <c r="B304" s="401" t="s">
        <v>41</v>
      </c>
      <c r="C304" s="238"/>
      <c r="D304" s="290">
        <v>36</v>
      </c>
      <c r="E304" s="216">
        <v>36</v>
      </c>
      <c r="F304" s="291">
        <v>1140.2</v>
      </c>
      <c r="G304" s="216">
        <v>45</v>
      </c>
      <c r="H304" s="215" t="s">
        <v>42</v>
      </c>
      <c r="I304" s="33"/>
      <c r="J304" s="254">
        <v>42156</v>
      </c>
    </row>
    <row r="305" spans="1:10" ht="12" customHeight="1">
      <c r="A305" s="122">
        <v>282</v>
      </c>
      <c r="B305" s="401" t="s">
        <v>1021</v>
      </c>
      <c r="C305" s="238"/>
      <c r="D305" s="290">
        <v>12</v>
      </c>
      <c r="E305" s="216">
        <v>12</v>
      </c>
      <c r="F305" s="291">
        <v>542.6</v>
      </c>
      <c r="G305" s="216">
        <v>32</v>
      </c>
      <c r="H305" s="215" t="s">
        <v>1479</v>
      </c>
      <c r="I305" s="33"/>
      <c r="J305" s="254">
        <v>40299</v>
      </c>
    </row>
    <row r="306" spans="1:10" ht="13.5" customHeight="1">
      <c r="A306" s="190">
        <v>283</v>
      </c>
      <c r="B306" s="401" t="s">
        <v>1025</v>
      </c>
      <c r="C306" s="238"/>
      <c r="D306" s="290">
        <v>12</v>
      </c>
      <c r="E306" s="216">
        <v>12</v>
      </c>
      <c r="F306" s="310">
        <v>544.5</v>
      </c>
      <c r="G306" s="216">
        <v>35</v>
      </c>
      <c r="H306" s="215" t="s">
        <v>1481</v>
      </c>
      <c r="I306" s="33"/>
      <c r="J306" s="254">
        <v>40299</v>
      </c>
    </row>
    <row r="307" spans="1:10" ht="13.5" customHeight="1" thickBot="1">
      <c r="A307" s="122">
        <v>284</v>
      </c>
      <c r="B307" s="401" t="s">
        <v>1027</v>
      </c>
      <c r="C307" s="238"/>
      <c r="D307" s="292">
        <v>10</v>
      </c>
      <c r="E307" s="216">
        <v>10</v>
      </c>
      <c r="F307" s="309">
        <v>254.7</v>
      </c>
      <c r="G307" s="216">
        <v>20</v>
      </c>
      <c r="H307" s="215" t="s">
        <v>1484</v>
      </c>
      <c r="I307" s="33"/>
      <c r="J307" s="254">
        <v>40299</v>
      </c>
    </row>
    <row r="308" spans="1:10" ht="13.5" customHeight="1" thickBot="1">
      <c r="A308" s="165"/>
      <c r="B308" s="416" t="s">
        <v>1269</v>
      </c>
      <c r="C308" s="420"/>
      <c r="D308" s="264">
        <f>SUM(D288:D307)</f>
        <v>407</v>
      </c>
      <c r="E308" s="264">
        <f>SUM(E288:E307)</f>
        <v>408</v>
      </c>
      <c r="F308" s="265">
        <f>SUM(F288:F307)</f>
        <v>18598.379999999997</v>
      </c>
      <c r="G308" s="265">
        <f>SUM(G288:G307)</f>
        <v>1055</v>
      </c>
      <c r="H308" s="286"/>
      <c r="I308" s="169"/>
      <c r="J308" s="257"/>
    </row>
    <row r="309" spans="1:10" ht="13.5" customHeight="1" thickBot="1">
      <c r="A309" s="452" t="s">
        <v>1034</v>
      </c>
      <c r="B309" s="410"/>
      <c r="C309" s="410"/>
      <c r="D309" s="410"/>
      <c r="E309" s="410"/>
      <c r="F309" s="410"/>
      <c r="G309" s="410"/>
      <c r="H309" s="410"/>
      <c r="I309" s="410"/>
      <c r="J309" s="411"/>
    </row>
    <row r="310" spans="1:10" ht="12" customHeight="1">
      <c r="A310" s="190">
        <v>285</v>
      </c>
      <c r="B310" s="418" t="s">
        <v>1035</v>
      </c>
      <c r="C310" s="419"/>
      <c r="D310" s="315">
        <v>8</v>
      </c>
      <c r="E310" s="347">
        <v>8</v>
      </c>
      <c r="F310" s="299">
        <v>298.1</v>
      </c>
      <c r="G310" s="347">
        <v>10</v>
      </c>
      <c r="H310" s="329" t="s">
        <v>1672</v>
      </c>
      <c r="I310" s="151"/>
      <c r="J310" s="259">
        <v>40299</v>
      </c>
    </row>
    <row r="311" spans="1:10" ht="12" customHeight="1">
      <c r="A311" s="122">
        <v>286</v>
      </c>
      <c r="B311" s="403" t="s">
        <v>1037</v>
      </c>
      <c r="C311" s="367"/>
      <c r="D311" s="287">
        <v>8</v>
      </c>
      <c r="E311" s="216">
        <v>8</v>
      </c>
      <c r="F311" s="295">
        <v>314</v>
      </c>
      <c r="G311" s="216">
        <v>15</v>
      </c>
      <c r="H311" s="215" t="s">
        <v>1673</v>
      </c>
      <c r="I311" s="33"/>
      <c r="J311" s="254">
        <v>40299</v>
      </c>
    </row>
    <row r="312" spans="1:10" ht="12" customHeight="1">
      <c r="A312" s="190">
        <v>287</v>
      </c>
      <c r="B312" s="403" t="s">
        <v>1039</v>
      </c>
      <c r="C312" s="367"/>
      <c r="D312" s="287">
        <v>8</v>
      </c>
      <c r="E312" s="216">
        <v>8</v>
      </c>
      <c r="F312" s="295">
        <v>310.1</v>
      </c>
      <c r="G312" s="216">
        <v>12</v>
      </c>
      <c r="H312" s="215" t="s">
        <v>1674</v>
      </c>
      <c r="I312" s="33"/>
      <c r="J312" s="254">
        <v>40299</v>
      </c>
    </row>
    <row r="313" spans="1:10" ht="12" customHeight="1">
      <c r="A313" s="122">
        <v>288</v>
      </c>
      <c r="B313" s="403" t="s">
        <v>1041</v>
      </c>
      <c r="C313" s="367"/>
      <c r="D313" s="287">
        <v>2</v>
      </c>
      <c r="E313" s="216">
        <v>2</v>
      </c>
      <c r="F313" s="295">
        <v>64.3</v>
      </c>
      <c r="G313" s="216">
        <v>1</v>
      </c>
      <c r="H313" s="215" t="s">
        <v>1675</v>
      </c>
      <c r="I313" s="33"/>
      <c r="J313" s="254">
        <v>40299</v>
      </c>
    </row>
    <row r="314" spans="1:10" ht="12" customHeight="1">
      <c r="A314" s="190">
        <v>289</v>
      </c>
      <c r="B314" s="403" t="s">
        <v>1043</v>
      </c>
      <c r="C314" s="367"/>
      <c r="D314" s="287">
        <v>2</v>
      </c>
      <c r="E314" s="216">
        <v>2</v>
      </c>
      <c r="F314" s="295">
        <v>87.4</v>
      </c>
      <c r="G314" s="216">
        <v>3</v>
      </c>
      <c r="H314" s="215" t="s">
        <v>1676</v>
      </c>
      <c r="I314" s="33"/>
      <c r="J314" s="254">
        <v>40299</v>
      </c>
    </row>
    <row r="315" spans="1:10" ht="12" customHeight="1">
      <c r="A315" s="122">
        <v>290</v>
      </c>
      <c r="B315" s="403" t="s">
        <v>1045</v>
      </c>
      <c r="C315" s="367"/>
      <c r="D315" s="287">
        <v>6</v>
      </c>
      <c r="E315" s="216">
        <v>6</v>
      </c>
      <c r="F315" s="295">
        <v>278.5</v>
      </c>
      <c r="G315" s="216">
        <v>29</v>
      </c>
      <c r="H315" s="215" t="s">
        <v>1692</v>
      </c>
      <c r="I315" s="33"/>
      <c r="J315" s="254">
        <v>41067</v>
      </c>
    </row>
    <row r="316" spans="1:10" ht="12" customHeight="1">
      <c r="A316" s="190">
        <v>291</v>
      </c>
      <c r="B316" s="403" t="s">
        <v>1047</v>
      </c>
      <c r="C316" s="367"/>
      <c r="D316" s="287">
        <v>6</v>
      </c>
      <c r="E316" s="216">
        <v>6</v>
      </c>
      <c r="F316" s="295">
        <v>279.4</v>
      </c>
      <c r="G316" s="216">
        <v>17</v>
      </c>
      <c r="H316" s="215" t="s">
        <v>1694</v>
      </c>
      <c r="I316" s="33"/>
      <c r="J316" s="254">
        <v>41067</v>
      </c>
    </row>
    <row r="317" spans="1:10" ht="12" customHeight="1">
      <c r="A317" s="122">
        <v>292</v>
      </c>
      <c r="B317" s="403" t="s">
        <v>1053</v>
      </c>
      <c r="C317" s="367"/>
      <c r="D317" s="287">
        <v>18</v>
      </c>
      <c r="E317" s="216">
        <v>18</v>
      </c>
      <c r="F317" s="295">
        <v>833.4</v>
      </c>
      <c r="G317" s="216">
        <v>50</v>
      </c>
      <c r="H317" s="215" t="s">
        <v>1688</v>
      </c>
      <c r="I317" s="33"/>
      <c r="J317" s="254">
        <v>40299</v>
      </c>
    </row>
    <row r="318" spans="1:10" ht="12" customHeight="1">
      <c r="A318" s="190">
        <v>293</v>
      </c>
      <c r="B318" s="403" t="s">
        <v>1055</v>
      </c>
      <c r="C318" s="367"/>
      <c r="D318" s="287">
        <v>18</v>
      </c>
      <c r="E318" s="216">
        <v>18</v>
      </c>
      <c r="F318" s="295">
        <v>832</v>
      </c>
      <c r="G318" s="216">
        <v>48</v>
      </c>
      <c r="H318" s="215" t="s">
        <v>1683</v>
      </c>
      <c r="I318" s="33"/>
      <c r="J318" s="254">
        <v>40299</v>
      </c>
    </row>
    <row r="319" spans="1:10" ht="12" customHeight="1">
      <c r="A319" s="122">
        <v>294</v>
      </c>
      <c r="B319" s="403" t="s">
        <v>1057</v>
      </c>
      <c r="C319" s="367"/>
      <c r="D319" s="287">
        <v>24</v>
      </c>
      <c r="E319" s="216">
        <v>24</v>
      </c>
      <c r="F319" s="295">
        <v>1293.8</v>
      </c>
      <c r="G319" s="216">
        <v>71</v>
      </c>
      <c r="H319" s="215" t="s">
        <v>1689</v>
      </c>
      <c r="I319" s="33"/>
      <c r="J319" s="254">
        <v>40299</v>
      </c>
    </row>
    <row r="320" spans="1:10" ht="12" customHeight="1">
      <c r="A320" s="190">
        <v>295</v>
      </c>
      <c r="B320" s="403" t="s">
        <v>1059</v>
      </c>
      <c r="C320" s="367"/>
      <c r="D320" s="287">
        <v>24</v>
      </c>
      <c r="E320" s="268">
        <v>24</v>
      </c>
      <c r="F320" s="295">
        <v>1295.6</v>
      </c>
      <c r="G320" s="216">
        <v>77</v>
      </c>
      <c r="H320" s="215" t="s">
        <v>1690</v>
      </c>
      <c r="I320" s="33"/>
      <c r="J320" s="254">
        <v>40299</v>
      </c>
    </row>
    <row r="321" spans="1:10" ht="12" customHeight="1">
      <c r="A321" s="122">
        <v>296</v>
      </c>
      <c r="B321" s="403" t="s">
        <v>1061</v>
      </c>
      <c r="C321" s="367"/>
      <c r="D321" s="287">
        <v>36</v>
      </c>
      <c r="E321" s="268">
        <v>36</v>
      </c>
      <c r="F321" s="295">
        <v>1338.1</v>
      </c>
      <c r="G321" s="216">
        <v>66</v>
      </c>
      <c r="H321" s="215" t="s">
        <v>1691</v>
      </c>
      <c r="I321" s="33"/>
      <c r="J321" s="254">
        <v>40299</v>
      </c>
    </row>
    <row r="322" spans="1:10" ht="12" customHeight="1">
      <c r="A322" s="190">
        <v>297</v>
      </c>
      <c r="B322" s="403" t="s">
        <v>1070</v>
      </c>
      <c r="C322" s="367"/>
      <c r="D322" s="287">
        <v>6</v>
      </c>
      <c r="E322" s="216">
        <v>6</v>
      </c>
      <c r="F322" s="295">
        <v>278.1</v>
      </c>
      <c r="G322" s="216">
        <v>23</v>
      </c>
      <c r="H322" s="215" t="s">
        <v>1684</v>
      </c>
      <c r="I322" s="33"/>
      <c r="J322" s="254">
        <v>40299</v>
      </c>
    </row>
    <row r="323" spans="1:10" ht="12" customHeight="1">
      <c r="A323" s="122">
        <v>298</v>
      </c>
      <c r="B323" s="403" t="s">
        <v>1072</v>
      </c>
      <c r="C323" s="367"/>
      <c r="D323" s="287">
        <v>6</v>
      </c>
      <c r="E323" s="216">
        <v>6</v>
      </c>
      <c r="F323" s="295">
        <v>279.2</v>
      </c>
      <c r="G323" s="216">
        <v>13</v>
      </c>
      <c r="H323" s="215" t="s">
        <v>1685</v>
      </c>
      <c r="I323" s="33"/>
      <c r="J323" s="254">
        <v>40299</v>
      </c>
    </row>
    <row r="324" spans="1:10" ht="12" customHeight="1">
      <c r="A324" s="190">
        <v>299</v>
      </c>
      <c r="B324" s="403" t="s">
        <v>1082</v>
      </c>
      <c r="C324" s="209"/>
      <c r="D324" s="287">
        <v>18</v>
      </c>
      <c r="E324" s="216">
        <v>19</v>
      </c>
      <c r="F324" s="301">
        <v>835.1</v>
      </c>
      <c r="G324" s="216">
        <v>47</v>
      </c>
      <c r="H324" s="215" t="s">
        <v>1698</v>
      </c>
      <c r="I324" s="33"/>
      <c r="J324" s="254">
        <v>40299</v>
      </c>
    </row>
    <row r="325" spans="1:10" ht="12" customHeight="1">
      <c r="A325" s="122">
        <v>300</v>
      </c>
      <c r="B325" s="403" t="s">
        <v>1084</v>
      </c>
      <c r="C325" s="209"/>
      <c r="D325" s="287">
        <v>18</v>
      </c>
      <c r="E325" s="216">
        <v>18</v>
      </c>
      <c r="F325" s="301">
        <v>837.9</v>
      </c>
      <c r="G325" s="216">
        <v>41</v>
      </c>
      <c r="H325" s="215" t="s">
        <v>1699</v>
      </c>
      <c r="I325" s="33"/>
      <c r="J325" s="254">
        <v>40299</v>
      </c>
    </row>
    <row r="326" spans="1:10" ht="12" customHeight="1">
      <c r="A326" s="190">
        <v>301</v>
      </c>
      <c r="B326" s="403" t="s">
        <v>1086</v>
      </c>
      <c r="C326" s="209"/>
      <c r="D326" s="287">
        <v>12</v>
      </c>
      <c r="E326" s="216">
        <v>13</v>
      </c>
      <c r="F326" s="301">
        <v>471.5</v>
      </c>
      <c r="G326" s="216">
        <v>21</v>
      </c>
      <c r="H326" s="215" t="s">
        <v>1695</v>
      </c>
      <c r="I326" s="33"/>
      <c r="J326" s="254">
        <v>40299</v>
      </c>
    </row>
    <row r="327" spans="1:10" ht="12" customHeight="1">
      <c r="A327" s="122">
        <v>302</v>
      </c>
      <c r="B327" s="403" t="s">
        <v>1088</v>
      </c>
      <c r="C327" s="209"/>
      <c r="D327" s="287">
        <v>18</v>
      </c>
      <c r="E327" s="216">
        <v>18</v>
      </c>
      <c r="F327" s="301">
        <v>839.5</v>
      </c>
      <c r="G327" s="216">
        <v>53</v>
      </c>
      <c r="H327" s="215" t="s">
        <v>1696</v>
      </c>
      <c r="I327" s="33"/>
      <c r="J327" s="254">
        <v>40299</v>
      </c>
    </row>
    <row r="328" spans="1:10" ht="12" customHeight="1">
      <c r="A328" s="190">
        <v>303</v>
      </c>
      <c r="B328" s="403" t="s">
        <v>1090</v>
      </c>
      <c r="C328" s="209"/>
      <c r="D328" s="287">
        <v>18</v>
      </c>
      <c r="E328" s="216">
        <v>18</v>
      </c>
      <c r="F328" s="301">
        <v>836.6</v>
      </c>
      <c r="G328" s="216">
        <v>44</v>
      </c>
      <c r="H328" s="215" t="s">
        <v>1697</v>
      </c>
      <c r="I328" s="33"/>
      <c r="J328" s="254">
        <v>40299</v>
      </c>
    </row>
    <row r="329" spans="1:10" ht="12" customHeight="1">
      <c r="A329" s="122">
        <v>304</v>
      </c>
      <c r="B329" s="403" t="s">
        <v>1092</v>
      </c>
      <c r="C329" s="209"/>
      <c r="D329" s="287">
        <v>18</v>
      </c>
      <c r="E329" s="216">
        <v>18</v>
      </c>
      <c r="F329" s="301">
        <v>852.3</v>
      </c>
      <c r="G329" s="216">
        <v>48</v>
      </c>
      <c r="H329" s="215" t="s">
        <v>1700</v>
      </c>
      <c r="I329" s="33"/>
      <c r="J329" s="254">
        <v>40299</v>
      </c>
    </row>
    <row r="330" spans="1:10" ht="12" customHeight="1">
      <c r="A330" s="190">
        <v>305</v>
      </c>
      <c r="B330" s="403" t="s">
        <v>1094</v>
      </c>
      <c r="C330" s="209"/>
      <c r="D330" s="287">
        <v>18</v>
      </c>
      <c r="E330" s="216">
        <v>18</v>
      </c>
      <c r="F330" s="301">
        <v>870.4</v>
      </c>
      <c r="G330" s="216">
        <v>37</v>
      </c>
      <c r="H330" s="215" t="s">
        <v>1701</v>
      </c>
      <c r="I330" s="33"/>
      <c r="J330" s="254">
        <v>40299</v>
      </c>
    </row>
    <row r="331" spans="1:10" ht="12" customHeight="1">
      <c r="A331" s="122">
        <v>306</v>
      </c>
      <c r="B331" s="403" t="s">
        <v>1096</v>
      </c>
      <c r="C331" s="209"/>
      <c r="D331" s="287">
        <v>18</v>
      </c>
      <c r="E331" s="216">
        <v>18</v>
      </c>
      <c r="F331" s="301">
        <v>864.7</v>
      </c>
      <c r="G331" s="216">
        <v>48</v>
      </c>
      <c r="H331" s="215" t="s">
        <v>1702</v>
      </c>
      <c r="I331" s="33"/>
      <c r="J331" s="254">
        <v>40299</v>
      </c>
    </row>
    <row r="332" spans="1:10" ht="12" customHeight="1">
      <c r="A332" s="190">
        <v>307</v>
      </c>
      <c r="B332" s="403" t="s">
        <v>1097</v>
      </c>
      <c r="C332" s="209"/>
      <c r="D332" s="287">
        <v>18</v>
      </c>
      <c r="E332" s="216">
        <v>18</v>
      </c>
      <c r="F332" s="301">
        <v>831.3</v>
      </c>
      <c r="G332" s="216">
        <v>45</v>
      </c>
      <c r="H332" s="215" t="s">
        <v>1703</v>
      </c>
      <c r="I332" s="33"/>
      <c r="J332" s="254">
        <v>40299</v>
      </c>
    </row>
    <row r="333" spans="1:10" ht="12" customHeight="1">
      <c r="A333" s="122">
        <v>308</v>
      </c>
      <c r="B333" s="403" t="s">
        <v>1099</v>
      </c>
      <c r="C333" s="209"/>
      <c r="D333" s="287">
        <v>18</v>
      </c>
      <c r="E333" s="216">
        <v>19</v>
      </c>
      <c r="F333" s="301">
        <v>836.7</v>
      </c>
      <c r="G333" s="216">
        <v>38</v>
      </c>
      <c r="H333" s="215" t="s">
        <v>1704</v>
      </c>
      <c r="I333" s="33"/>
      <c r="J333" s="254">
        <v>40299</v>
      </c>
    </row>
    <row r="334" spans="1:10" ht="12" customHeight="1">
      <c r="A334" s="190">
        <v>309</v>
      </c>
      <c r="B334" s="403" t="s">
        <v>1100</v>
      </c>
      <c r="C334" s="209"/>
      <c r="D334" s="287">
        <v>18</v>
      </c>
      <c r="E334" s="216">
        <v>18</v>
      </c>
      <c r="F334" s="301">
        <v>835</v>
      </c>
      <c r="G334" s="216">
        <v>53</v>
      </c>
      <c r="H334" s="215" t="s">
        <v>1705</v>
      </c>
      <c r="I334" s="33"/>
      <c r="J334" s="254">
        <v>40299</v>
      </c>
    </row>
    <row r="335" spans="1:10" ht="26.25" customHeight="1">
      <c r="A335" s="122">
        <v>310</v>
      </c>
      <c r="B335" s="403" t="s">
        <v>1102</v>
      </c>
      <c r="C335" s="209"/>
      <c r="D335" s="287">
        <v>32</v>
      </c>
      <c r="E335" s="216">
        <v>32</v>
      </c>
      <c r="F335" s="301">
        <v>1290.6</v>
      </c>
      <c r="G335" s="216">
        <v>69</v>
      </c>
      <c r="H335" s="215"/>
      <c r="I335" s="33" t="s">
        <v>1708</v>
      </c>
      <c r="J335" s="254">
        <v>40299</v>
      </c>
    </row>
    <row r="336" spans="1:10" ht="24.75" customHeight="1">
      <c r="A336" s="190">
        <v>311</v>
      </c>
      <c r="B336" s="403" t="s">
        <v>1104</v>
      </c>
      <c r="C336" s="209"/>
      <c r="D336" s="287">
        <v>60</v>
      </c>
      <c r="E336" s="216">
        <v>60</v>
      </c>
      <c r="F336" s="301">
        <v>2465.9</v>
      </c>
      <c r="G336" s="216">
        <v>129</v>
      </c>
      <c r="H336" s="215"/>
      <c r="I336" s="33" t="s">
        <v>1708</v>
      </c>
      <c r="J336" s="254">
        <v>40299</v>
      </c>
    </row>
    <row r="337" spans="1:10" ht="24.75" customHeight="1">
      <c r="A337" s="122">
        <v>312</v>
      </c>
      <c r="B337" s="403" t="s">
        <v>1108</v>
      </c>
      <c r="C337" s="209"/>
      <c r="D337" s="287">
        <v>75</v>
      </c>
      <c r="E337" s="216">
        <v>75</v>
      </c>
      <c r="F337" s="301">
        <v>3462.5</v>
      </c>
      <c r="G337" s="216">
        <v>179</v>
      </c>
      <c r="H337" s="215"/>
      <c r="I337" s="33" t="s">
        <v>1708</v>
      </c>
      <c r="J337" s="254">
        <v>40299</v>
      </c>
    </row>
    <row r="338" spans="1:10" ht="23.25" customHeight="1">
      <c r="A338" s="190">
        <v>313</v>
      </c>
      <c r="B338" s="403" t="s">
        <v>1111</v>
      </c>
      <c r="C338" s="209"/>
      <c r="D338" s="287">
        <v>75</v>
      </c>
      <c r="E338" s="216">
        <v>75</v>
      </c>
      <c r="F338" s="301">
        <v>3484.6</v>
      </c>
      <c r="G338" s="216">
        <v>145</v>
      </c>
      <c r="H338" s="215"/>
      <c r="I338" s="33" t="s">
        <v>1708</v>
      </c>
      <c r="J338" s="254">
        <v>40299</v>
      </c>
    </row>
    <row r="339" spans="1:10" ht="25.5" customHeight="1">
      <c r="A339" s="122">
        <v>314</v>
      </c>
      <c r="B339" s="403" t="s">
        <v>1114</v>
      </c>
      <c r="C339" s="209"/>
      <c r="D339" s="287">
        <v>75</v>
      </c>
      <c r="E339" s="216">
        <v>76</v>
      </c>
      <c r="F339" s="301">
        <v>3539.9</v>
      </c>
      <c r="G339" s="216">
        <v>163</v>
      </c>
      <c r="H339" s="215"/>
      <c r="I339" s="33" t="s">
        <v>1708</v>
      </c>
      <c r="J339" s="254">
        <v>40299</v>
      </c>
    </row>
    <row r="340" spans="1:10" ht="24" customHeight="1">
      <c r="A340" s="190">
        <v>315</v>
      </c>
      <c r="B340" s="403" t="s">
        <v>1118</v>
      </c>
      <c r="C340" s="209"/>
      <c r="D340" s="287">
        <v>75</v>
      </c>
      <c r="E340" s="216">
        <v>75</v>
      </c>
      <c r="F340" s="301">
        <v>3562.3</v>
      </c>
      <c r="G340" s="216">
        <v>162</v>
      </c>
      <c r="H340" s="215"/>
      <c r="I340" s="33" t="s">
        <v>1708</v>
      </c>
      <c r="J340" s="254">
        <v>40299</v>
      </c>
    </row>
    <row r="341" spans="1:10" ht="28.5" customHeight="1">
      <c r="A341" s="122">
        <v>316</v>
      </c>
      <c r="B341" s="403" t="s">
        <v>1121</v>
      </c>
      <c r="C341" s="209"/>
      <c r="D341" s="287">
        <v>80</v>
      </c>
      <c r="E341" s="216">
        <v>80</v>
      </c>
      <c r="F341" s="301">
        <v>4001.9</v>
      </c>
      <c r="G341" s="216">
        <v>197</v>
      </c>
      <c r="H341" s="215"/>
      <c r="I341" s="33" t="s">
        <v>1708</v>
      </c>
      <c r="J341" s="254">
        <v>40299</v>
      </c>
    </row>
    <row r="342" spans="1:10" ht="24.75" customHeight="1">
      <c r="A342" s="190">
        <v>317</v>
      </c>
      <c r="B342" s="403" t="s">
        <v>1128</v>
      </c>
      <c r="C342" s="209"/>
      <c r="D342" s="287">
        <v>16</v>
      </c>
      <c r="E342" s="216">
        <v>16</v>
      </c>
      <c r="F342" s="300">
        <v>643.6</v>
      </c>
      <c r="G342" s="216">
        <v>42</v>
      </c>
      <c r="H342" s="215"/>
      <c r="I342" s="33" t="s">
        <v>1708</v>
      </c>
      <c r="J342" s="254">
        <v>40299</v>
      </c>
    </row>
    <row r="343" spans="1:10" ht="26.25" customHeight="1">
      <c r="A343" s="122">
        <v>318</v>
      </c>
      <c r="B343" s="403" t="s">
        <v>1130</v>
      </c>
      <c r="C343" s="367"/>
      <c r="D343" s="287">
        <v>32</v>
      </c>
      <c r="E343" s="216">
        <v>32</v>
      </c>
      <c r="F343" s="299">
        <v>1279.8</v>
      </c>
      <c r="G343" s="216">
        <v>71</v>
      </c>
      <c r="H343" s="215"/>
      <c r="I343" s="33" t="s">
        <v>1708</v>
      </c>
      <c r="J343" s="254">
        <v>40299</v>
      </c>
    </row>
    <row r="344" spans="1:10" ht="24.75" customHeight="1" thickBot="1">
      <c r="A344" s="190">
        <v>319</v>
      </c>
      <c r="B344" s="414" t="s">
        <v>1132</v>
      </c>
      <c r="C344" s="415"/>
      <c r="D344" s="293">
        <v>31</v>
      </c>
      <c r="E344" s="294">
        <v>31</v>
      </c>
      <c r="F344" s="305">
        <v>1239</v>
      </c>
      <c r="G344" s="294">
        <v>60</v>
      </c>
      <c r="H344" s="179"/>
      <c r="I344" s="159" t="s">
        <v>1708</v>
      </c>
      <c r="J344" s="182">
        <v>40299</v>
      </c>
    </row>
    <row r="345" spans="1:10" ht="17.25" customHeight="1" thickBot="1">
      <c r="A345" s="165"/>
      <c r="B345" s="438" t="s">
        <v>1269</v>
      </c>
      <c r="C345" s="439"/>
      <c r="D345" s="322">
        <f>SUM(D310:D344)</f>
        <v>915</v>
      </c>
      <c r="E345" s="322">
        <f>SUM(E310:E344)</f>
        <v>919</v>
      </c>
      <c r="F345" s="322">
        <f>SUM(F310:F344)</f>
        <v>41663.100000000006</v>
      </c>
      <c r="G345" s="323">
        <f>SUM(G310:G344)</f>
        <v>2127</v>
      </c>
      <c r="H345" s="286"/>
      <c r="I345" s="169"/>
      <c r="J345" s="257"/>
    </row>
    <row r="346" spans="1:10" ht="13.5" customHeight="1" thickBot="1">
      <c r="A346" s="452" t="s">
        <v>1137</v>
      </c>
      <c r="B346" s="410"/>
      <c r="C346" s="410"/>
      <c r="D346" s="410"/>
      <c r="E346" s="410"/>
      <c r="F346" s="410"/>
      <c r="G346" s="410"/>
      <c r="H346" s="410"/>
      <c r="I346" s="410"/>
      <c r="J346" s="411"/>
    </row>
    <row r="347" spans="1:10" ht="27" customHeight="1">
      <c r="A347" s="190">
        <v>320</v>
      </c>
      <c r="B347" s="418" t="s">
        <v>1138</v>
      </c>
      <c r="C347" s="453"/>
      <c r="D347" s="315">
        <v>22</v>
      </c>
      <c r="E347" s="347">
        <v>23</v>
      </c>
      <c r="F347" s="349">
        <v>921.8</v>
      </c>
      <c r="G347" s="347">
        <v>62</v>
      </c>
      <c r="H347" s="329" t="s">
        <v>1709</v>
      </c>
      <c r="I347" s="151"/>
      <c r="J347" s="259">
        <v>40299</v>
      </c>
    </row>
    <row r="348" spans="1:10" ht="24.75" customHeight="1" thickBot="1">
      <c r="A348" s="220">
        <v>321</v>
      </c>
      <c r="B348" s="414" t="s">
        <v>1140</v>
      </c>
      <c r="C348" s="455"/>
      <c r="D348" s="293">
        <v>24</v>
      </c>
      <c r="E348" s="294">
        <v>24</v>
      </c>
      <c r="F348" s="289">
        <v>1143.5</v>
      </c>
      <c r="G348" s="294">
        <v>61</v>
      </c>
      <c r="H348" s="179" t="s">
        <v>1710</v>
      </c>
      <c r="I348" s="159"/>
      <c r="J348" s="182">
        <v>40299</v>
      </c>
    </row>
    <row r="349" spans="1:10" ht="14.25" customHeight="1" thickBot="1">
      <c r="A349" s="165"/>
      <c r="B349" s="416" t="s">
        <v>1269</v>
      </c>
      <c r="C349" s="420"/>
      <c r="D349" s="264">
        <f>SUM(D347:D348)</f>
        <v>46</v>
      </c>
      <c r="E349" s="264">
        <f>SUM(E347:E348)</f>
        <v>47</v>
      </c>
      <c r="F349" s="265">
        <f>SUM(F347:F348)</f>
        <v>2065.3</v>
      </c>
      <c r="G349" s="265">
        <f>SUM(G347:G348)</f>
        <v>123</v>
      </c>
      <c r="H349" s="286"/>
      <c r="I349" s="169"/>
      <c r="J349" s="256"/>
    </row>
    <row r="350" spans="1:10" ht="13.5" customHeight="1" thickBot="1">
      <c r="A350" s="452" t="s">
        <v>1142</v>
      </c>
      <c r="B350" s="410"/>
      <c r="C350" s="410"/>
      <c r="D350" s="410"/>
      <c r="E350" s="410"/>
      <c r="F350" s="410"/>
      <c r="G350" s="410"/>
      <c r="H350" s="410"/>
      <c r="I350" s="410"/>
      <c r="J350" s="411"/>
    </row>
    <row r="351" spans="1:10" ht="13.5" customHeight="1">
      <c r="A351" s="190">
        <v>322</v>
      </c>
      <c r="B351" s="447" t="s">
        <v>1772</v>
      </c>
      <c r="C351" s="448"/>
      <c r="D351" s="324">
        <v>36</v>
      </c>
      <c r="E351" s="324">
        <v>36</v>
      </c>
      <c r="F351" s="325">
        <v>2140.1</v>
      </c>
      <c r="G351" s="332">
        <v>76</v>
      </c>
      <c r="H351" s="327" t="s">
        <v>1773</v>
      </c>
      <c r="I351" s="156"/>
      <c r="J351" s="261">
        <v>42036</v>
      </c>
    </row>
    <row r="352" spans="1:10" ht="12" customHeight="1">
      <c r="A352" s="122">
        <v>323</v>
      </c>
      <c r="B352" s="403" t="s">
        <v>1147</v>
      </c>
      <c r="C352" s="367"/>
      <c r="D352" s="273">
        <v>12</v>
      </c>
      <c r="E352" s="268">
        <v>12</v>
      </c>
      <c r="F352" s="272">
        <v>488.5</v>
      </c>
      <c r="G352" s="268">
        <v>24</v>
      </c>
      <c r="H352" s="215" t="s">
        <v>1741</v>
      </c>
      <c r="I352" s="33"/>
      <c r="J352" s="259">
        <v>41944</v>
      </c>
    </row>
    <row r="353" spans="1:10" ht="12" customHeight="1">
      <c r="A353" s="122">
        <v>324</v>
      </c>
      <c r="B353" s="403" t="s">
        <v>1151</v>
      </c>
      <c r="C353" s="367"/>
      <c r="D353" s="273">
        <v>12</v>
      </c>
      <c r="E353" s="268">
        <v>12</v>
      </c>
      <c r="F353" s="272">
        <v>534.3</v>
      </c>
      <c r="G353" s="268">
        <v>35</v>
      </c>
      <c r="H353" s="215" t="s">
        <v>1743</v>
      </c>
      <c r="I353" s="33"/>
      <c r="J353" s="259">
        <v>41944</v>
      </c>
    </row>
    <row r="354" spans="1:10" ht="12" customHeight="1">
      <c r="A354" s="122">
        <v>325</v>
      </c>
      <c r="B354" s="403" t="s">
        <v>1153</v>
      </c>
      <c r="C354" s="367"/>
      <c r="D354" s="273">
        <v>16</v>
      </c>
      <c r="E354" s="268">
        <v>16</v>
      </c>
      <c r="F354" s="272">
        <v>789</v>
      </c>
      <c r="G354" s="268">
        <v>34</v>
      </c>
      <c r="H354" s="215" t="s">
        <v>1744</v>
      </c>
      <c r="I354" s="33"/>
      <c r="J354" s="259">
        <v>41944</v>
      </c>
    </row>
    <row r="355" spans="1:10" ht="12" customHeight="1">
      <c r="A355" s="122">
        <v>326</v>
      </c>
      <c r="B355" s="403" t="s">
        <v>1155</v>
      </c>
      <c r="C355" s="367"/>
      <c r="D355" s="273">
        <v>12</v>
      </c>
      <c r="E355" s="268">
        <v>12</v>
      </c>
      <c r="F355" s="272">
        <v>528.4</v>
      </c>
      <c r="G355" s="268">
        <v>29</v>
      </c>
      <c r="H355" s="215" t="s">
        <v>1745</v>
      </c>
      <c r="I355" s="33"/>
      <c r="J355" s="259">
        <v>41944</v>
      </c>
    </row>
    <row r="356" spans="1:10" ht="12" customHeight="1">
      <c r="A356" s="122">
        <v>327</v>
      </c>
      <c r="B356" s="403" t="s">
        <v>1177</v>
      </c>
      <c r="C356" s="367"/>
      <c r="D356" s="273">
        <v>18</v>
      </c>
      <c r="E356" s="268">
        <v>18</v>
      </c>
      <c r="F356" s="272">
        <v>855.2</v>
      </c>
      <c r="G356" s="268">
        <v>35</v>
      </c>
      <c r="H356" s="215" t="s">
        <v>1725</v>
      </c>
      <c r="I356" s="33"/>
      <c r="J356" s="254">
        <v>41548</v>
      </c>
    </row>
    <row r="357" spans="1:10" ht="12" customHeight="1">
      <c r="A357" s="122">
        <v>328</v>
      </c>
      <c r="B357" s="403" t="s">
        <v>1186</v>
      </c>
      <c r="C357" s="367"/>
      <c r="D357" s="273">
        <v>9</v>
      </c>
      <c r="E357" s="268">
        <v>9</v>
      </c>
      <c r="F357" s="272">
        <v>308</v>
      </c>
      <c r="G357" s="268">
        <v>21</v>
      </c>
      <c r="H357" s="215" t="s">
        <v>1730</v>
      </c>
      <c r="I357" s="33"/>
      <c r="J357" s="254">
        <v>41548</v>
      </c>
    </row>
    <row r="358" spans="1:10" ht="12" customHeight="1">
      <c r="A358" s="122">
        <v>329</v>
      </c>
      <c r="B358" s="403" t="s">
        <v>1190</v>
      </c>
      <c r="C358" s="367"/>
      <c r="D358" s="273">
        <v>6</v>
      </c>
      <c r="E358" s="268">
        <v>6</v>
      </c>
      <c r="F358" s="272">
        <v>256.1</v>
      </c>
      <c r="G358" s="268">
        <v>17</v>
      </c>
      <c r="H358" s="215" t="s">
        <v>1732</v>
      </c>
      <c r="I358" s="33"/>
      <c r="J358" s="254">
        <v>41548</v>
      </c>
    </row>
    <row r="359" spans="1:10" ht="12" customHeight="1">
      <c r="A359" s="122">
        <v>330</v>
      </c>
      <c r="B359" s="403" t="s">
        <v>1198</v>
      </c>
      <c r="C359" s="367"/>
      <c r="D359" s="273">
        <v>22</v>
      </c>
      <c r="E359" s="268">
        <v>22</v>
      </c>
      <c r="F359" s="272">
        <v>967.5</v>
      </c>
      <c r="G359" s="268">
        <v>50</v>
      </c>
      <c r="H359" s="215" t="s">
        <v>1735</v>
      </c>
      <c r="I359" s="33"/>
      <c r="J359" s="254">
        <v>41548</v>
      </c>
    </row>
    <row r="360" spans="1:10" ht="12" customHeight="1">
      <c r="A360" s="122">
        <v>331</v>
      </c>
      <c r="B360" s="403" t="s">
        <v>1204</v>
      </c>
      <c r="C360" s="367"/>
      <c r="D360" s="273">
        <v>12</v>
      </c>
      <c r="E360" s="268">
        <v>12</v>
      </c>
      <c r="F360" s="272">
        <v>456</v>
      </c>
      <c r="G360" s="268">
        <v>24</v>
      </c>
      <c r="H360" s="215" t="s">
        <v>1713</v>
      </c>
      <c r="I360" s="33"/>
      <c r="J360" s="254">
        <v>41548</v>
      </c>
    </row>
    <row r="361" spans="1:10" ht="12" customHeight="1" thickBot="1">
      <c r="A361" s="122">
        <v>332</v>
      </c>
      <c r="B361" s="403" t="s">
        <v>1208</v>
      </c>
      <c r="C361" s="367"/>
      <c r="D361" s="273">
        <v>8</v>
      </c>
      <c r="E361" s="268">
        <v>8</v>
      </c>
      <c r="F361" s="272">
        <v>362.3</v>
      </c>
      <c r="G361" s="268">
        <v>20</v>
      </c>
      <c r="H361" s="215" t="s">
        <v>1715</v>
      </c>
      <c r="I361" s="33"/>
      <c r="J361" s="254">
        <v>41548</v>
      </c>
    </row>
    <row r="362" spans="1:10" ht="18" customHeight="1" thickBot="1">
      <c r="A362" s="165"/>
      <c r="B362" s="416" t="s">
        <v>1269</v>
      </c>
      <c r="C362" s="420"/>
      <c r="D362" s="330">
        <f>SUM(D351:D361)</f>
        <v>163</v>
      </c>
      <c r="E362" s="330">
        <f>SUM(E351:E361)</f>
        <v>163</v>
      </c>
      <c r="F362" s="331">
        <f>SUM(F351:F361)</f>
        <v>7685.4</v>
      </c>
      <c r="G362" s="331">
        <f>SUM(G351:G361)</f>
        <v>365</v>
      </c>
      <c r="H362" s="286"/>
      <c r="I362" s="169"/>
      <c r="J362" s="260"/>
    </row>
    <row r="363" spans="1:10" ht="13.5" customHeight="1" thickBot="1">
      <c r="A363" s="163"/>
      <c r="B363" s="449" t="s">
        <v>27</v>
      </c>
      <c r="C363" s="421"/>
      <c r="D363" s="421"/>
      <c r="E363" s="421"/>
      <c r="F363" s="421"/>
      <c r="G363" s="421"/>
      <c r="H363" s="421"/>
      <c r="I363" s="421"/>
      <c r="J363" s="422"/>
    </row>
    <row r="364" spans="1:10" ht="13.5" customHeight="1">
      <c r="A364" s="171">
        <v>333</v>
      </c>
      <c r="B364" s="450" t="s">
        <v>1778</v>
      </c>
      <c r="C364" s="451"/>
      <c r="D364" s="332">
        <v>45</v>
      </c>
      <c r="E364" s="332">
        <v>49</v>
      </c>
      <c r="F364" s="325">
        <v>2453.4</v>
      </c>
      <c r="G364" s="332">
        <v>149</v>
      </c>
      <c r="H364" s="327" t="s">
        <v>10</v>
      </c>
      <c r="I364" s="154"/>
      <c r="J364" s="261">
        <v>42095</v>
      </c>
    </row>
    <row r="365" spans="1:10" ht="13.5" customHeight="1">
      <c r="A365" s="122">
        <v>334</v>
      </c>
      <c r="B365" s="445" t="s">
        <v>1779</v>
      </c>
      <c r="C365" s="446"/>
      <c r="D365" s="326">
        <v>18</v>
      </c>
      <c r="E365" s="332">
        <v>18</v>
      </c>
      <c r="F365" s="333">
        <v>867.4</v>
      </c>
      <c r="G365" s="332">
        <v>49</v>
      </c>
      <c r="H365" s="327" t="s">
        <v>11</v>
      </c>
      <c r="I365" s="153"/>
      <c r="J365" s="258">
        <v>42095</v>
      </c>
    </row>
    <row r="366" spans="1:10" ht="13.5" customHeight="1">
      <c r="A366" s="171">
        <v>335</v>
      </c>
      <c r="B366" s="445" t="s">
        <v>1780</v>
      </c>
      <c r="C366" s="446"/>
      <c r="D366" s="326">
        <v>22</v>
      </c>
      <c r="E366" s="332">
        <v>22</v>
      </c>
      <c r="F366" s="333">
        <v>903.6</v>
      </c>
      <c r="G366" s="332">
        <v>41</v>
      </c>
      <c r="H366" s="327" t="s">
        <v>12</v>
      </c>
      <c r="I366" s="153"/>
      <c r="J366" s="258">
        <v>42095</v>
      </c>
    </row>
    <row r="367" spans="1:10" ht="13.5" customHeight="1">
      <c r="A367" s="122">
        <v>336</v>
      </c>
      <c r="B367" s="445" t="s">
        <v>1781</v>
      </c>
      <c r="C367" s="446"/>
      <c r="D367" s="326">
        <v>22</v>
      </c>
      <c r="E367" s="332">
        <v>23</v>
      </c>
      <c r="F367" s="333">
        <v>897.1</v>
      </c>
      <c r="G367" s="332">
        <v>60</v>
      </c>
      <c r="H367" s="327" t="s">
        <v>13</v>
      </c>
      <c r="I367" s="153"/>
      <c r="J367" s="258">
        <v>42095</v>
      </c>
    </row>
    <row r="368" spans="1:10" ht="13.5" customHeight="1">
      <c r="A368" s="171">
        <v>337</v>
      </c>
      <c r="B368" s="445" t="s">
        <v>1776</v>
      </c>
      <c r="C368" s="446"/>
      <c r="D368" s="326">
        <v>22</v>
      </c>
      <c r="E368" s="332">
        <v>22</v>
      </c>
      <c r="F368" s="333">
        <v>900.3</v>
      </c>
      <c r="G368" s="332">
        <v>58</v>
      </c>
      <c r="H368" s="327" t="s">
        <v>8</v>
      </c>
      <c r="I368" s="153"/>
      <c r="J368" s="258">
        <v>42095</v>
      </c>
    </row>
    <row r="369" spans="1:10" ht="13.5" customHeight="1">
      <c r="A369" s="122">
        <v>338</v>
      </c>
      <c r="B369" s="445" t="s">
        <v>1777</v>
      </c>
      <c r="C369" s="446"/>
      <c r="D369" s="326">
        <v>18</v>
      </c>
      <c r="E369" s="332">
        <v>19</v>
      </c>
      <c r="F369" s="333">
        <v>828.2</v>
      </c>
      <c r="G369" s="332">
        <v>68</v>
      </c>
      <c r="H369" s="327" t="s">
        <v>9</v>
      </c>
      <c r="I369" s="153"/>
      <c r="J369" s="258">
        <v>42095</v>
      </c>
    </row>
    <row r="370" spans="1:10" ht="13.5" customHeight="1">
      <c r="A370" s="171">
        <v>339</v>
      </c>
      <c r="B370" s="445" t="s">
        <v>1783</v>
      </c>
      <c r="C370" s="446"/>
      <c r="D370" s="326">
        <v>8</v>
      </c>
      <c r="E370" s="332">
        <v>8</v>
      </c>
      <c r="F370" s="333">
        <v>398</v>
      </c>
      <c r="G370" s="332">
        <v>28</v>
      </c>
      <c r="H370" s="327" t="s">
        <v>15</v>
      </c>
      <c r="I370" s="153"/>
      <c r="J370" s="258">
        <v>42095</v>
      </c>
    </row>
    <row r="371" spans="1:10" ht="13.5" customHeight="1">
      <c r="A371" s="122">
        <v>340</v>
      </c>
      <c r="B371" s="445" t="s">
        <v>1784</v>
      </c>
      <c r="C371" s="446"/>
      <c r="D371" s="326">
        <v>8</v>
      </c>
      <c r="E371" s="332">
        <v>8</v>
      </c>
      <c r="F371" s="333">
        <v>404.9</v>
      </c>
      <c r="G371" s="332">
        <v>29</v>
      </c>
      <c r="H371" s="327" t="s">
        <v>16</v>
      </c>
      <c r="I371" s="153"/>
      <c r="J371" s="258">
        <v>42095</v>
      </c>
    </row>
    <row r="372" spans="1:10" ht="13.5" customHeight="1">
      <c r="A372" s="171">
        <v>341</v>
      </c>
      <c r="B372" s="445" t="s">
        <v>1785</v>
      </c>
      <c r="C372" s="446"/>
      <c r="D372" s="326">
        <v>24</v>
      </c>
      <c r="E372" s="332">
        <v>24</v>
      </c>
      <c r="F372" s="333">
        <v>1327.8</v>
      </c>
      <c r="G372" s="332">
        <v>82</v>
      </c>
      <c r="H372" s="327" t="s">
        <v>17</v>
      </c>
      <c r="I372" s="153"/>
      <c r="J372" s="258">
        <v>42095</v>
      </c>
    </row>
    <row r="373" spans="1:10" ht="13.5" customHeight="1">
      <c r="A373" s="122">
        <v>342</v>
      </c>
      <c r="B373" s="445" t="s">
        <v>0</v>
      </c>
      <c r="C373" s="446"/>
      <c r="D373" s="326">
        <v>8</v>
      </c>
      <c r="E373" s="332">
        <v>8</v>
      </c>
      <c r="F373" s="333">
        <v>396.4</v>
      </c>
      <c r="G373" s="332">
        <v>18</v>
      </c>
      <c r="H373" s="327" t="s">
        <v>18</v>
      </c>
      <c r="I373" s="153"/>
      <c r="J373" s="258">
        <v>42095</v>
      </c>
    </row>
    <row r="374" spans="1:10" ht="13.5" customHeight="1">
      <c r="A374" s="171">
        <v>343</v>
      </c>
      <c r="B374" s="445" t="s">
        <v>1</v>
      </c>
      <c r="C374" s="446"/>
      <c r="D374" s="326">
        <v>8</v>
      </c>
      <c r="E374" s="332">
        <v>8</v>
      </c>
      <c r="F374" s="333">
        <v>389.6</v>
      </c>
      <c r="G374" s="332">
        <v>31</v>
      </c>
      <c r="H374" s="327" t="s">
        <v>19</v>
      </c>
      <c r="I374" s="153"/>
      <c r="J374" s="258">
        <v>42095</v>
      </c>
    </row>
    <row r="375" spans="1:10" ht="13.5" customHeight="1">
      <c r="A375" s="122">
        <v>344</v>
      </c>
      <c r="B375" s="445" t="s">
        <v>2</v>
      </c>
      <c r="C375" s="446"/>
      <c r="D375" s="326">
        <v>12</v>
      </c>
      <c r="E375" s="332">
        <v>18</v>
      </c>
      <c r="F375" s="333">
        <v>508</v>
      </c>
      <c r="G375" s="332">
        <v>36</v>
      </c>
      <c r="H375" s="327" t="s">
        <v>20</v>
      </c>
      <c r="I375" s="153"/>
      <c r="J375" s="258">
        <v>42095</v>
      </c>
    </row>
    <row r="376" spans="1:10" ht="13.5" customHeight="1">
      <c r="A376" s="171">
        <v>345</v>
      </c>
      <c r="B376" s="445" t="s">
        <v>3</v>
      </c>
      <c r="C376" s="446"/>
      <c r="D376" s="326">
        <v>8</v>
      </c>
      <c r="E376" s="332">
        <v>8</v>
      </c>
      <c r="F376" s="333">
        <v>383.3</v>
      </c>
      <c r="G376" s="332">
        <v>21</v>
      </c>
      <c r="H376" s="327" t="s">
        <v>21</v>
      </c>
      <c r="I376" s="153"/>
      <c r="J376" s="258">
        <v>42095</v>
      </c>
    </row>
    <row r="377" spans="1:10" ht="13.5" customHeight="1">
      <c r="A377" s="122">
        <v>346</v>
      </c>
      <c r="B377" s="445" t="s">
        <v>4</v>
      </c>
      <c r="C377" s="446"/>
      <c r="D377" s="326">
        <v>18</v>
      </c>
      <c r="E377" s="332">
        <v>18</v>
      </c>
      <c r="F377" s="333">
        <v>829.5</v>
      </c>
      <c r="G377" s="332">
        <v>61</v>
      </c>
      <c r="H377" s="327" t="s">
        <v>22</v>
      </c>
      <c r="I377" s="153"/>
      <c r="J377" s="258">
        <v>42095</v>
      </c>
    </row>
    <row r="378" spans="1:10" ht="13.5" customHeight="1" thickBot="1">
      <c r="A378" s="171">
        <v>347</v>
      </c>
      <c r="B378" s="445" t="s">
        <v>5</v>
      </c>
      <c r="C378" s="446"/>
      <c r="D378" s="326">
        <v>27</v>
      </c>
      <c r="E378" s="332">
        <v>28</v>
      </c>
      <c r="F378" s="333">
        <v>1287.4</v>
      </c>
      <c r="G378" s="332">
        <v>78</v>
      </c>
      <c r="H378" s="327" t="s">
        <v>23</v>
      </c>
      <c r="I378" s="153"/>
      <c r="J378" s="258">
        <v>42095</v>
      </c>
    </row>
    <row r="379" spans="1:18" ht="13.5" customHeight="1" thickBot="1">
      <c r="A379" s="122">
        <v>348</v>
      </c>
      <c r="B379" s="445" t="s">
        <v>6</v>
      </c>
      <c r="C379" s="446"/>
      <c r="D379" s="334">
        <v>27</v>
      </c>
      <c r="E379" s="335">
        <v>27</v>
      </c>
      <c r="F379" s="336">
        <v>1269</v>
      </c>
      <c r="G379" s="335">
        <v>73</v>
      </c>
      <c r="H379" s="327" t="s">
        <v>24</v>
      </c>
      <c r="I379" s="164"/>
      <c r="J379" s="258">
        <v>42095</v>
      </c>
      <c r="L379" s="352">
        <v>1</v>
      </c>
      <c r="M379" s="353">
        <v>573</v>
      </c>
      <c r="N379" s="352">
        <v>18</v>
      </c>
      <c r="O379" s="353">
        <v>-14</v>
      </c>
      <c r="P379" s="352">
        <f>M379+N379+O379+L379</f>
        <v>578</v>
      </c>
      <c r="Q379" s="353">
        <v>-4</v>
      </c>
      <c r="R379" s="1">
        <f>P379+Q379</f>
        <v>574</v>
      </c>
    </row>
    <row r="380" spans="1:17" ht="13.5" customHeight="1" thickBot="1">
      <c r="A380" s="165"/>
      <c r="B380" s="416" t="s">
        <v>1269</v>
      </c>
      <c r="C380" s="420"/>
      <c r="D380" s="337">
        <f>SUM(D364:D379)</f>
        <v>295</v>
      </c>
      <c r="E380" s="337">
        <f>SUM(E364:E379)</f>
        <v>308</v>
      </c>
      <c r="F380" s="337">
        <f>SUM(F364:F379)</f>
        <v>14043.9</v>
      </c>
      <c r="G380" s="337">
        <f>SUM(G364:G379)</f>
        <v>882</v>
      </c>
      <c r="H380" s="337"/>
      <c r="I380" s="166"/>
      <c r="J380" s="262"/>
      <c r="L380" s="352">
        <f>-4-1</f>
        <v>-5</v>
      </c>
      <c r="M380" s="353">
        <f>R379+L380</f>
        <v>569</v>
      </c>
      <c r="N380" s="352">
        <v>-1</v>
      </c>
      <c r="O380" s="353">
        <f>M380+N380</f>
        <v>568</v>
      </c>
      <c r="P380" s="352">
        <f>-1+1</f>
        <v>0</v>
      </c>
      <c r="Q380" s="353">
        <f>O380+P380</f>
        <v>568</v>
      </c>
    </row>
    <row r="381" spans="1:12" ht="13.5" customHeight="1" thickBot="1">
      <c r="A381" s="163"/>
      <c r="B381" s="436" t="s">
        <v>1215</v>
      </c>
      <c r="C381" s="437"/>
      <c r="D381" s="338">
        <f>D21+D46+D128+D168+D200+D231+D248+D254+D286+D308+D345+D349+D362+D380</f>
        <v>7176</v>
      </c>
      <c r="E381" s="338">
        <f>E21+E46+E128+E168+E200+E231+E248+E254+E286+E308+E345+E349+E362+E380</f>
        <v>7452</v>
      </c>
      <c r="F381" s="338">
        <f>F21+F46+F128+F168+F200+F231+F248+F254+F286+F308+F345+F349+F362+F380</f>
        <v>346571.25000000006</v>
      </c>
      <c r="G381" s="338">
        <f>G21+G46+G128+G168+G200+G231+G248+G254+G286+G308+G345+G349+G362+G380</f>
        <v>17616</v>
      </c>
      <c r="H381" s="339"/>
      <c r="I381" s="161"/>
      <c r="J381" s="263"/>
      <c r="L381" s="1" t="s">
        <v>44</v>
      </c>
    </row>
    <row r="382" spans="12:13" ht="15" customHeight="1">
      <c r="L382" s="1">
        <v>-2</v>
      </c>
      <c r="M382" s="1">
        <f>221+6-1</f>
        <v>226</v>
      </c>
    </row>
    <row r="383" spans="2:13" ht="13.5" customHeight="1">
      <c r="B383" s="82"/>
      <c r="C383" s="82"/>
      <c r="D383" s="82"/>
      <c r="E383" s="340"/>
      <c r="F383" s="340"/>
      <c r="G383" s="340"/>
      <c r="H383" s="341"/>
      <c r="I383" s="19"/>
      <c r="L383" s="1">
        <f>Q380+L382</f>
        <v>566</v>
      </c>
      <c r="M383" s="1">
        <f>L383-M382</f>
        <v>340</v>
      </c>
    </row>
    <row r="384" spans="3:7" ht="13.5" customHeight="1">
      <c r="C384" s="17"/>
      <c r="D384" s="342"/>
      <c r="E384" s="342"/>
      <c r="F384" s="342"/>
      <c r="G384" s="342"/>
    </row>
    <row r="385" spans="2:10" ht="13.5" customHeight="1">
      <c r="B385" s="83"/>
      <c r="C385" s="84"/>
      <c r="D385" s="84"/>
      <c r="E385" s="343"/>
      <c r="F385" s="343"/>
      <c r="G385" s="343"/>
      <c r="H385" s="395"/>
      <c r="I385" s="395"/>
      <c r="J385" s="395"/>
    </row>
    <row r="386" spans="3:7" ht="13.5" customHeight="1">
      <c r="C386" s="17"/>
      <c r="D386" s="342"/>
      <c r="E386" s="342"/>
      <c r="F386" s="342"/>
      <c r="G386" s="342"/>
    </row>
    <row r="387" spans="3:9" ht="13.5" customHeight="1">
      <c r="C387" s="144" t="s">
        <v>191</v>
      </c>
      <c r="D387" s="145"/>
      <c r="E387" s="344"/>
      <c r="F387" s="344"/>
      <c r="G387" s="344"/>
      <c r="H387" s="345"/>
      <c r="I387" s="51"/>
    </row>
    <row r="388" spans="3:7" ht="13.5" customHeight="1">
      <c r="C388" s="145"/>
      <c r="D388" s="145"/>
      <c r="E388" s="344"/>
      <c r="F388" s="344"/>
      <c r="G388" s="344"/>
    </row>
    <row r="389" ht="408.75" customHeight="1"/>
    <row r="390" ht="175.5" customHeight="1"/>
    <row r="391" spans="2:12" ht="12" customHeight="1">
      <c r="B391" s="148" t="s">
        <v>154</v>
      </c>
      <c r="C391" s="149"/>
      <c r="D391" s="149"/>
      <c r="E391" s="346"/>
      <c r="F391" s="346"/>
      <c r="G391" s="346"/>
      <c r="H391" s="77"/>
      <c r="I391" s="77"/>
      <c r="J391" s="77"/>
      <c r="K391" s="77"/>
      <c r="L391" s="77"/>
    </row>
    <row r="392" ht="12" customHeight="1"/>
  </sheetData>
  <sheetProtection/>
  <mergeCells count="386">
    <mergeCell ref="B2:J2"/>
    <mergeCell ref="B4:C4"/>
    <mergeCell ref="A5:J5"/>
    <mergeCell ref="L12:N12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3:C13"/>
    <mergeCell ref="B16:C16"/>
    <mergeCell ref="B17:C17"/>
    <mergeCell ref="B18:C18"/>
    <mergeCell ref="B19:C19"/>
    <mergeCell ref="B20:C20"/>
    <mergeCell ref="B180:C180"/>
    <mergeCell ref="B179:C179"/>
    <mergeCell ref="B25:C25"/>
    <mergeCell ref="B26:C26"/>
    <mergeCell ref="B27:C27"/>
    <mergeCell ref="B32:C32"/>
    <mergeCell ref="B33:C33"/>
    <mergeCell ref="B21:C21"/>
    <mergeCell ref="A22:J22"/>
    <mergeCell ref="B23:C23"/>
    <mergeCell ref="B24:C24"/>
    <mergeCell ref="B28:C28"/>
    <mergeCell ref="B29:C29"/>
    <mergeCell ref="B30:C30"/>
    <mergeCell ref="B31:C31"/>
    <mergeCell ref="B46:C46"/>
    <mergeCell ref="B34:C34"/>
    <mergeCell ref="B35:C35"/>
    <mergeCell ref="B36:C36"/>
    <mergeCell ref="B37:C37"/>
    <mergeCell ref="B38:C38"/>
    <mergeCell ref="B39:C39"/>
    <mergeCell ref="B53:C53"/>
    <mergeCell ref="B54:C54"/>
    <mergeCell ref="B40:C40"/>
    <mergeCell ref="B41:C41"/>
    <mergeCell ref="B42:C42"/>
    <mergeCell ref="B48:C48"/>
    <mergeCell ref="A47:J47"/>
    <mergeCell ref="B43:C43"/>
    <mergeCell ref="B44:C44"/>
    <mergeCell ref="B45:C45"/>
    <mergeCell ref="B49:C49"/>
    <mergeCell ref="B50:C50"/>
    <mergeCell ref="B51:C51"/>
    <mergeCell ref="B52:C52"/>
    <mergeCell ref="B65:C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6:C76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7:C87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9:C99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118:C118"/>
    <mergeCell ref="B119:C119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23:C123"/>
    <mergeCell ref="B124:C124"/>
    <mergeCell ref="B120:C120"/>
    <mergeCell ref="B121:C121"/>
    <mergeCell ref="B122:C122"/>
    <mergeCell ref="B130:C130"/>
    <mergeCell ref="B131:C131"/>
    <mergeCell ref="B125:C125"/>
    <mergeCell ref="B126:C126"/>
    <mergeCell ref="B127:C127"/>
    <mergeCell ref="B128:C128"/>
    <mergeCell ref="A129:J129"/>
    <mergeCell ref="B139:C139"/>
    <mergeCell ref="B132:C132"/>
    <mergeCell ref="B133:C133"/>
    <mergeCell ref="B134:C134"/>
    <mergeCell ref="B135:C135"/>
    <mergeCell ref="B136:C136"/>
    <mergeCell ref="B137:C137"/>
    <mergeCell ref="B138:C138"/>
    <mergeCell ref="B149:C14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63:C163"/>
    <mergeCell ref="B156:C156"/>
    <mergeCell ref="B158:C158"/>
    <mergeCell ref="B150:C150"/>
    <mergeCell ref="B151:C151"/>
    <mergeCell ref="B152:C152"/>
    <mergeCell ref="B153:C153"/>
    <mergeCell ref="B154:C154"/>
    <mergeCell ref="B155:C155"/>
    <mergeCell ref="B157:C157"/>
    <mergeCell ref="B159:C159"/>
    <mergeCell ref="B160:C160"/>
    <mergeCell ref="B161:C161"/>
    <mergeCell ref="B162:C162"/>
    <mergeCell ref="B174:C174"/>
    <mergeCell ref="B168:C168"/>
    <mergeCell ref="A169:J169"/>
    <mergeCell ref="B164:C164"/>
    <mergeCell ref="B165:C165"/>
    <mergeCell ref="B166:C166"/>
    <mergeCell ref="B167:C167"/>
    <mergeCell ref="B170:C170"/>
    <mergeCell ref="B171:C171"/>
    <mergeCell ref="B172:C172"/>
    <mergeCell ref="B173:C173"/>
    <mergeCell ref="B175:C175"/>
    <mergeCell ref="B176:C176"/>
    <mergeCell ref="B177:C177"/>
    <mergeCell ref="B178:C178"/>
    <mergeCell ref="B189:C189"/>
    <mergeCell ref="B190:C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95:C195"/>
    <mergeCell ref="B191:C191"/>
    <mergeCell ref="B192:C192"/>
    <mergeCell ref="B193:C193"/>
    <mergeCell ref="B194:C194"/>
    <mergeCell ref="B200:C200"/>
    <mergeCell ref="A201:J201"/>
    <mergeCell ref="B196:C196"/>
    <mergeCell ref="B197:C197"/>
    <mergeCell ref="B198:C198"/>
    <mergeCell ref="B199:C199"/>
    <mergeCell ref="B210:C210"/>
    <mergeCell ref="B211:C21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0:C230"/>
    <mergeCell ref="B231:C231"/>
    <mergeCell ref="A232:J232"/>
    <mergeCell ref="B224:C224"/>
    <mergeCell ref="B225:C225"/>
    <mergeCell ref="B226:C226"/>
    <mergeCell ref="B227:C227"/>
    <mergeCell ref="B228:C228"/>
    <mergeCell ref="B229:C229"/>
    <mergeCell ref="B233:C233"/>
    <mergeCell ref="B234:C234"/>
    <mergeCell ref="B235:C235"/>
    <mergeCell ref="B236:C236"/>
    <mergeCell ref="B247:C247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50:C250"/>
    <mergeCell ref="B251:C251"/>
    <mergeCell ref="B248:C248"/>
    <mergeCell ref="A249:J249"/>
    <mergeCell ref="B256:C256"/>
    <mergeCell ref="B257:C257"/>
    <mergeCell ref="B252:C252"/>
    <mergeCell ref="B253:C253"/>
    <mergeCell ref="B254:C254"/>
    <mergeCell ref="A255:J255"/>
    <mergeCell ref="B261:C261"/>
    <mergeCell ref="B258:C258"/>
    <mergeCell ref="B259:C259"/>
    <mergeCell ref="B260:C260"/>
    <mergeCell ref="B262:C262"/>
    <mergeCell ref="B263:C263"/>
    <mergeCell ref="B264:C264"/>
    <mergeCell ref="B265:C265"/>
    <mergeCell ref="B270:C270"/>
    <mergeCell ref="B271:C271"/>
    <mergeCell ref="B269:C269"/>
    <mergeCell ref="B266:C266"/>
    <mergeCell ref="B267:C267"/>
    <mergeCell ref="B268:C268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90:C290"/>
    <mergeCell ref="B291:C291"/>
    <mergeCell ref="B284:C284"/>
    <mergeCell ref="B285:C285"/>
    <mergeCell ref="B286:C286"/>
    <mergeCell ref="A287:J287"/>
    <mergeCell ref="B288:C288"/>
    <mergeCell ref="B289:C289"/>
    <mergeCell ref="B295:C295"/>
    <mergeCell ref="B306:C306"/>
    <mergeCell ref="B292:C292"/>
    <mergeCell ref="B293:C293"/>
    <mergeCell ref="B294:C294"/>
    <mergeCell ref="B304:C304"/>
    <mergeCell ref="B305:C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13:C313"/>
    <mergeCell ref="B314:C314"/>
    <mergeCell ref="B307:C307"/>
    <mergeCell ref="B308:C308"/>
    <mergeCell ref="A309:J309"/>
    <mergeCell ref="B310:C310"/>
    <mergeCell ref="B311:C311"/>
    <mergeCell ref="B312:C312"/>
    <mergeCell ref="B315:C315"/>
    <mergeCell ref="B316:C316"/>
    <mergeCell ref="B317:C317"/>
    <mergeCell ref="B318:C318"/>
    <mergeCell ref="B328:C328"/>
    <mergeCell ref="B322:C322"/>
    <mergeCell ref="B323:C323"/>
    <mergeCell ref="B319:C319"/>
    <mergeCell ref="B320:C320"/>
    <mergeCell ref="B321:C321"/>
    <mergeCell ref="B324:C324"/>
    <mergeCell ref="B325:C325"/>
    <mergeCell ref="B326:C326"/>
    <mergeCell ref="B327:C327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A350:J350"/>
    <mergeCell ref="B351:C351"/>
    <mergeCell ref="B341:C341"/>
    <mergeCell ref="B342:C342"/>
    <mergeCell ref="B343:C343"/>
    <mergeCell ref="B344:C344"/>
    <mergeCell ref="B345:C345"/>
    <mergeCell ref="A346:J346"/>
    <mergeCell ref="B347:C347"/>
    <mergeCell ref="B348:C348"/>
    <mergeCell ref="B349:C349"/>
    <mergeCell ref="B357:C357"/>
    <mergeCell ref="B356:C356"/>
    <mergeCell ref="B355:C355"/>
    <mergeCell ref="B352:C352"/>
    <mergeCell ref="B353:C353"/>
    <mergeCell ref="B354:C354"/>
    <mergeCell ref="B360:C360"/>
    <mergeCell ref="B361:C361"/>
    <mergeCell ref="B362:C362"/>
    <mergeCell ref="B358:C358"/>
    <mergeCell ref="B359:C359"/>
    <mergeCell ref="B373:C373"/>
    <mergeCell ref="B374:C374"/>
    <mergeCell ref="B363:J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C387:D388"/>
    <mergeCell ref="B391:D391"/>
    <mergeCell ref="H391:L391"/>
    <mergeCell ref="B375:C375"/>
    <mergeCell ref="B376:C376"/>
    <mergeCell ref="B377:C377"/>
    <mergeCell ref="B378:C378"/>
    <mergeCell ref="B379:C379"/>
    <mergeCell ref="B380:C380"/>
    <mergeCell ref="B381:C381"/>
    <mergeCell ref="B383:D383"/>
    <mergeCell ref="B385:D385"/>
    <mergeCell ref="H385:J385"/>
  </mergeCells>
  <printOptions/>
  <pageMargins left="0.6299212598425197" right="0.1968503937007874" top="0.2362204724409449" bottom="0.2362204724409449" header="0.31496062992125984" footer="0.31496062992125984"/>
  <pageSetup horizontalDpi="600" verticalDpi="600" orientation="landscape" paperSize="9" r:id="rId1"/>
  <rowBreaks count="11" manualBreakCount="11">
    <brk id="30" max="9" man="1"/>
    <brk id="66" max="9" man="1"/>
    <brk id="110" max="9" man="1"/>
    <brk id="141" max="9" man="1"/>
    <brk id="163" max="9" man="1"/>
    <brk id="189" max="9" man="1"/>
    <brk id="229" max="9" man="1"/>
    <brk id="283" max="9" man="1"/>
    <brk id="326" max="9" man="1"/>
    <brk id="358" max="9" man="1"/>
    <brk id="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Юсер</cp:lastModifiedBy>
  <cp:lastPrinted>2016-02-05T05:41:44Z</cp:lastPrinted>
  <dcterms:created xsi:type="dcterms:W3CDTF">2015-01-12T06:58:39Z</dcterms:created>
  <dcterms:modified xsi:type="dcterms:W3CDTF">2016-02-05T17:02:12Z</dcterms:modified>
  <cp:category/>
  <cp:version/>
  <cp:contentType/>
  <cp:contentStatus/>
</cp:coreProperties>
</file>