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ОКОНЧАНИЕ" sheetId="1" r:id="rId1"/>
    <sheet name="Карабихское с.п." sheetId="2" r:id="rId2"/>
  </sheets>
  <definedNames/>
  <calcPr fullCalcOnLoad="1"/>
</workbook>
</file>

<file path=xl/sharedStrings.xml><?xml version="1.0" encoding="utf-8"?>
<sst xmlns="http://schemas.openxmlformats.org/spreadsheetml/2006/main" count="314" uniqueCount="124">
  <si>
    <t>№ п/п</t>
  </si>
  <si>
    <t>вид работ по капитальному ремонту многоквартирного дома</t>
  </si>
  <si>
    <t>общая стоимость, рублей</t>
  </si>
  <si>
    <t>в том числе</t>
  </si>
  <si>
    <t>за счет средств Регионального Фонда, рублей</t>
  </si>
  <si>
    <t>за счет средств местного бюджета - долевое финансирование, рублей</t>
  </si>
  <si>
    <t>за счет средств собственников, в том числе</t>
  </si>
  <si>
    <t>за счет средств собственников помещений в многоквартирном доме, рублей</t>
  </si>
  <si>
    <t>за счет средств собственника помещений в многоквартирном доме - сельское поселение ЯМР, рублей</t>
  </si>
  <si>
    <t>Туношенское сельское поселение</t>
  </si>
  <si>
    <t>ИТОГО по Туношенскому с.п.</t>
  </si>
  <si>
    <t>Ивняковское сельское поселение</t>
  </si>
  <si>
    <t>Карабихское сельское поселение</t>
  </si>
  <si>
    <t>Итого по Карабихскому с.п.</t>
  </si>
  <si>
    <t>Итого по ЯМР</t>
  </si>
  <si>
    <t>Выделенные средства</t>
  </si>
  <si>
    <t xml:space="preserve">Выделенные средства </t>
  </si>
  <si>
    <t>материал стен</t>
  </si>
  <si>
    <t>количество этажей</t>
  </si>
  <si>
    <t>количество подъездов</t>
  </si>
  <si>
    <t>всего</t>
  </si>
  <si>
    <t>в том числе жилых помещений, находящихся в собственности граждан</t>
  </si>
  <si>
    <t>год ввода в эксплуатацию</t>
  </si>
  <si>
    <t>предельная стоимость капитального ремонта 1м2 общей площади  помещений МКД</t>
  </si>
  <si>
    <t>удельная стоимость капитального ремонта 1 м2 общей площади собственников(5%)</t>
  </si>
  <si>
    <t>Некрасовское сельское поселение</t>
  </si>
  <si>
    <t>Курбское сельское поселение</t>
  </si>
  <si>
    <t>ИТОГО по Курбскому с.п.</t>
  </si>
  <si>
    <t>всего за счет средств собственников (15%)</t>
  </si>
  <si>
    <t>Итого по Некрасовскому с.п.</t>
  </si>
  <si>
    <t>с.Курба ул.Школьная д.5</t>
  </si>
  <si>
    <t>смена шиферной кровли</t>
  </si>
  <si>
    <t>д.Мордвиново ул.Сосновая д.3</t>
  </si>
  <si>
    <t>смена мягкой кровли</t>
  </si>
  <si>
    <t>п.Козьмодемьянск ул.Центральная д.13</t>
  </si>
  <si>
    <t>д.Иванищево ул.Юбилейная д.2</t>
  </si>
  <si>
    <t>герметизация м/п швов</t>
  </si>
  <si>
    <t>с.Сарафоново д.46</t>
  </si>
  <si>
    <t>с.Сарафоново д.40</t>
  </si>
  <si>
    <t>п.Дубки ул. Спортивная д.1/16</t>
  </si>
  <si>
    <t>смена электрических сетей</t>
  </si>
  <si>
    <t>утепление фасада</t>
  </si>
  <si>
    <t>п.Михайловский ул.Ленина д.9</t>
  </si>
  <si>
    <t>п.Михайловский ул.Ленина д.5</t>
  </si>
  <si>
    <t>п.Красный Волгарь ул.Молодежная д.2</t>
  </si>
  <si>
    <t>п.Дубки ул.Октябрьская д.2</t>
  </si>
  <si>
    <t>п.Дубки ул.Октябрьская д.4</t>
  </si>
  <si>
    <t>п.Дубки ул.Октябрьская д.7</t>
  </si>
  <si>
    <t>п.Дубки ул.Труда д.1</t>
  </si>
  <si>
    <t>д.Ананьино ул.Молодежная д.6</t>
  </si>
  <si>
    <t>п.Красные Ткачи ул.Б.Октябрьская д.13</t>
  </si>
  <si>
    <t>п.Красные Ткачи ул.Московская д.1</t>
  </si>
  <si>
    <t>д.Ананьино ул.Молодежная д.7</t>
  </si>
  <si>
    <t>п.Козьмодемьянск ул.2-я Привокзальная д.81</t>
  </si>
  <si>
    <t>с.Курба ул.Юбилейная д.10</t>
  </si>
  <si>
    <t>д.Мокеевское д.13</t>
  </si>
  <si>
    <t>д.Мокеевское д.23</t>
  </si>
  <si>
    <t>ст.Лютово д.8</t>
  </si>
  <si>
    <t>площадь помещений МКД, м2</t>
  </si>
  <si>
    <t>кирпич</t>
  </si>
  <si>
    <t>п.Карачиха ул.Садовая д.15</t>
  </si>
  <si>
    <t>п.Карачиха ул.Садовая д.16</t>
  </si>
  <si>
    <t>п.Карачиха ул.Садовая д.22</t>
  </si>
  <si>
    <t>Перечень объектов и объемы финансирования по капитальному ремонту многоквартирных домов в 2013г.</t>
  </si>
  <si>
    <t>панел</t>
  </si>
  <si>
    <t>дерев</t>
  </si>
  <si>
    <t>ремонт отмостки</t>
  </si>
  <si>
    <t>с.Туношна ул.Новая д.3</t>
  </si>
  <si>
    <t>с.Туношна ул.Новая д.14</t>
  </si>
  <si>
    <t>с.Туношна ул.Новая д.15</t>
  </si>
  <si>
    <t>с.Туношна ул.Юбилейная д.1</t>
  </si>
  <si>
    <t>с.Туношна ул.Юбилейная д.2</t>
  </si>
  <si>
    <t>с.Туношна ул.Юбилейная д.4</t>
  </si>
  <si>
    <t>с.Туношна ул.Школьная д.7</t>
  </si>
  <si>
    <t>с.Туношна ул.Новая д.11</t>
  </si>
  <si>
    <t>с.Туношна ул.Новая д.12</t>
  </si>
  <si>
    <t>д.Мокеевское д.24</t>
  </si>
  <si>
    <t>д.Мокеевское д.14</t>
  </si>
  <si>
    <t>д.Мокеевское д.2</t>
  </si>
  <si>
    <t>д.Мокеевское д.8</t>
  </si>
  <si>
    <t>д.Мокеевское д.15</t>
  </si>
  <si>
    <t>д.Мокеевское д.19</t>
  </si>
  <si>
    <t>п.Дорожный д.3</t>
  </si>
  <si>
    <t>п.Дорожный д.5</t>
  </si>
  <si>
    <t>п.Дорожный д.7</t>
  </si>
  <si>
    <t>п.Дубки ул.Строителей д.1</t>
  </si>
  <si>
    <t>д.Кормилицино ул.Лесная д.22</t>
  </si>
  <si>
    <t>д.Кормилицино ул.Лесная д.24</t>
  </si>
  <si>
    <t>д.Кормилицино ул.Лесная д.26</t>
  </si>
  <si>
    <t>д.Кормилицино ул.Лесная д.28</t>
  </si>
  <si>
    <t>Туношенский пансионат д.2</t>
  </si>
  <si>
    <t>Туношенский пансионат д.3</t>
  </si>
  <si>
    <t>Итого по Ивняковскому с.п. (ЗАО "ЯРУ "ЖКХ")</t>
  </si>
  <si>
    <t>ВСЕГО по Ивняковскому с.п.</t>
  </si>
  <si>
    <t>плановая дата окончания работ</t>
  </si>
  <si>
    <t>адрес МКД (населенный пункт, улица, дом)</t>
  </si>
  <si>
    <t>замена ХВС, отопления, канализации</t>
  </si>
  <si>
    <t>к постановлению</t>
  </si>
  <si>
    <t xml:space="preserve">      Администрации ЯМР</t>
  </si>
  <si>
    <t xml:space="preserve">                 от                  №</t>
  </si>
  <si>
    <t xml:space="preserve"> ПРИЛОЖЕНИЕ 2</t>
  </si>
  <si>
    <t>городское поселение Лесная Поляна</t>
  </si>
  <si>
    <t>р.п. Лесная Поляна, 
ул. Железнодорожная, 
д.4</t>
  </si>
  <si>
    <t>р.п. Лесная Поляна, д.33</t>
  </si>
  <si>
    <t>р.п. Лесная Поляна, д. 3</t>
  </si>
  <si>
    <t>р.п. Лесная Поляна, д.17</t>
  </si>
  <si>
    <t>р.п. Лесная Поляна, д.20</t>
  </si>
  <si>
    <t>р.п. Лесная Поляна, д.22</t>
  </si>
  <si>
    <t>бревен</t>
  </si>
  <si>
    <t>ремонт системы электроснабжения</t>
  </si>
  <si>
    <t>ремонт фасада</t>
  </si>
  <si>
    <t>денежные средства
 Ивн.с.п. (ТСЖ) (п. Ивняки, ул. Центральная, д.4)</t>
  </si>
  <si>
    <t>ремонт ХВС</t>
  </si>
  <si>
    <t>ремонт отопления</t>
  </si>
  <si>
    <t>п.Карачиха ул.Садовая 
д.21</t>
  </si>
  <si>
    <t>№______________от ______________</t>
  </si>
  <si>
    <t>о предоставлении средств на проведение</t>
  </si>
  <si>
    <t>капитального ремонта многоквартирных домов</t>
  </si>
  <si>
    <t>ПРИЛОЖЕНИЕ № 1 к договору</t>
  </si>
  <si>
    <t>Генеральный директор Регионального Фонда</t>
  </si>
  <si>
    <t>_____________________________Шубин Д.В.</t>
  </si>
  <si>
    <t>________________________Шатский А.В.</t>
  </si>
  <si>
    <t>Генеральный директор ЗАО "ЯРУ"ЖКХ"</t>
  </si>
  <si>
    <t>за счет средств собственника помещений в многоквартирном доме - Карабихское сельское поселение ЯМР, рублей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</si>
</sst>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.0000"/>
    <numFmt numFmtId="179" formatCode="0.00000"/>
    <numFmt numFmtId="180" formatCode="0.000000"/>
    <numFmt numFmtId="181" formatCode="0.0000000"/>
    <numFmt numFmtId="182" formatCode="0.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0.0000000000000"/>
    <numFmt numFmtId="189" formatCode="0.00000000000000"/>
    <numFmt numFmtId="190" formatCode="0.000000000000000"/>
    <numFmt numFmtId="191" formatCode="0.0000000000000000"/>
    <numFmt numFmtId="192" formatCode="0.00000000000000000"/>
    <numFmt numFmtId="193" formatCode="0.000000000000000000"/>
    <numFmt numFmtId="194" formatCode="0.0000000000000000000"/>
  </numFmts>
  <fonts count="29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8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2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 wrapText="1"/>
    </xf>
    <xf numFmtId="0" fontId="8" fillId="0" borderId="12" xfId="0" applyFont="1" applyBorder="1" applyAlignment="1">
      <alignment horizontal="center" textRotation="90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R16384"/>
    </sheetView>
  </sheetViews>
  <sheetFormatPr defaultColWidth="9.140625" defaultRowHeight="12.75"/>
  <cols>
    <col min="1" max="1" width="3.00390625" style="3" customWidth="1"/>
    <col min="2" max="2" width="17.8515625" style="3" customWidth="1"/>
    <col min="3" max="3" width="4.140625" style="3" customWidth="1"/>
    <col min="4" max="4" width="6.00390625" style="3" customWidth="1"/>
    <col min="5" max="5" width="3.00390625" style="3" customWidth="1"/>
    <col min="6" max="6" width="2.8515625" style="3" customWidth="1"/>
    <col min="7" max="8" width="6.57421875" style="3" customWidth="1"/>
    <col min="9" max="9" width="13.00390625" style="3" customWidth="1"/>
    <col min="10" max="10" width="10.140625" style="3" customWidth="1"/>
    <col min="11" max="11" width="9.57421875" style="3" customWidth="1"/>
    <col min="12" max="12" width="9.421875" style="3" customWidth="1"/>
    <col min="13" max="13" width="9.8515625" style="3" customWidth="1"/>
    <col min="14" max="14" width="9.57421875" style="3" customWidth="1"/>
    <col min="15" max="15" width="9.28125" style="3" customWidth="1"/>
    <col min="16" max="16" width="7.8515625" style="3" customWidth="1"/>
    <col min="17" max="17" width="6.7109375" style="3" customWidth="1"/>
    <col min="18" max="18" width="5.57421875" style="41" customWidth="1"/>
    <col min="19" max="19" width="14.421875" style="0" customWidth="1"/>
    <col min="20" max="20" width="16.7109375" style="0" customWidth="1"/>
  </cols>
  <sheetData>
    <row r="1" spans="15:18" ht="17.25" customHeight="1">
      <c r="O1" s="90" t="s">
        <v>100</v>
      </c>
      <c r="P1" s="90"/>
      <c r="Q1" s="90"/>
      <c r="R1" s="90"/>
    </row>
    <row r="2" spans="15:18" ht="12.75">
      <c r="O2" s="91" t="s">
        <v>97</v>
      </c>
      <c r="P2" s="91"/>
      <c r="Q2" s="91"/>
      <c r="R2" s="91"/>
    </row>
    <row r="3" spans="15:18" ht="12.75">
      <c r="O3" s="91" t="s">
        <v>98</v>
      </c>
      <c r="P3" s="91"/>
      <c r="Q3" s="91"/>
      <c r="R3" s="91"/>
    </row>
    <row r="4" spans="15:18" ht="12.75">
      <c r="O4" s="92" t="s">
        <v>99</v>
      </c>
      <c r="P4" s="92"/>
      <c r="Q4" s="92"/>
      <c r="R4" s="92"/>
    </row>
    <row r="5" spans="1:15" ht="12.75">
      <c r="A5" s="91" t="s">
        <v>63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7" spans="1:18" ht="12.75" customHeight="1">
      <c r="A7" s="93" t="s">
        <v>0</v>
      </c>
      <c r="B7" s="93" t="s">
        <v>95</v>
      </c>
      <c r="C7" s="99" t="s">
        <v>22</v>
      </c>
      <c r="D7" s="102" t="s">
        <v>17</v>
      </c>
      <c r="E7" s="99" t="s">
        <v>18</v>
      </c>
      <c r="F7" s="99" t="s">
        <v>19</v>
      </c>
      <c r="G7" s="106" t="s">
        <v>58</v>
      </c>
      <c r="H7" s="106"/>
      <c r="I7" s="99" t="s">
        <v>1</v>
      </c>
      <c r="J7" s="99" t="s">
        <v>2</v>
      </c>
      <c r="K7" s="110" t="s">
        <v>3</v>
      </c>
      <c r="L7" s="111"/>
      <c r="M7" s="111"/>
      <c r="N7" s="111"/>
      <c r="O7" s="112"/>
      <c r="P7" s="99" t="s">
        <v>24</v>
      </c>
      <c r="Q7" s="99" t="s">
        <v>23</v>
      </c>
      <c r="R7" s="107" t="s">
        <v>94</v>
      </c>
    </row>
    <row r="8" spans="1:18" ht="12.75">
      <c r="A8" s="94"/>
      <c r="B8" s="94"/>
      <c r="C8" s="100"/>
      <c r="D8" s="102"/>
      <c r="E8" s="100"/>
      <c r="F8" s="100"/>
      <c r="G8" s="106"/>
      <c r="H8" s="106"/>
      <c r="I8" s="100"/>
      <c r="J8" s="100"/>
      <c r="K8" s="93" t="s">
        <v>4</v>
      </c>
      <c r="L8" s="93" t="s">
        <v>5</v>
      </c>
      <c r="M8" s="110" t="s">
        <v>6</v>
      </c>
      <c r="N8" s="111"/>
      <c r="O8" s="112"/>
      <c r="P8" s="100"/>
      <c r="Q8" s="100"/>
      <c r="R8" s="108"/>
    </row>
    <row r="9" spans="1:18" ht="12.75">
      <c r="A9" s="94"/>
      <c r="B9" s="94"/>
      <c r="C9" s="100"/>
      <c r="D9" s="102"/>
      <c r="E9" s="100"/>
      <c r="F9" s="100"/>
      <c r="G9" s="99" t="s">
        <v>20</v>
      </c>
      <c r="H9" s="99" t="s">
        <v>21</v>
      </c>
      <c r="I9" s="100"/>
      <c r="J9" s="100"/>
      <c r="K9" s="94"/>
      <c r="L9" s="94"/>
      <c r="M9" s="93" t="s">
        <v>28</v>
      </c>
      <c r="N9" s="93" t="s">
        <v>8</v>
      </c>
      <c r="O9" s="93" t="s">
        <v>7</v>
      </c>
      <c r="P9" s="100"/>
      <c r="Q9" s="100"/>
      <c r="R9" s="108"/>
    </row>
    <row r="10" spans="1:18" ht="132.75" customHeight="1">
      <c r="A10" s="95"/>
      <c r="B10" s="95"/>
      <c r="C10" s="101"/>
      <c r="D10" s="102"/>
      <c r="E10" s="101"/>
      <c r="F10" s="101"/>
      <c r="G10" s="101"/>
      <c r="H10" s="101"/>
      <c r="I10" s="101"/>
      <c r="J10" s="101"/>
      <c r="K10" s="95"/>
      <c r="L10" s="95"/>
      <c r="M10" s="95"/>
      <c r="N10" s="95"/>
      <c r="O10" s="95"/>
      <c r="P10" s="101"/>
      <c r="Q10" s="101"/>
      <c r="R10" s="109"/>
    </row>
    <row r="11" spans="1:18" ht="12.75">
      <c r="A11" s="6"/>
      <c r="B11" s="96" t="s">
        <v>26</v>
      </c>
      <c r="C11" s="97"/>
      <c r="D11" s="97"/>
      <c r="E11" s="97"/>
      <c r="F11" s="97"/>
      <c r="G11" s="97"/>
      <c r="H11" s="97"/>
      <c r="I11" s="98"/>
      <c r="J11" s="6"/>
      <c r="K11" s="6"/>
      <c r="L11" s="6"/>
      <c r="M11" s="6"/>
      <c r="N11" s="6"/>
      <c r="O11" s="6"/>
      <c r="P11" s="7"/>
      <c r="Q11" s="6"/>
      <c r="R11" s="42"/>
    </row>
    <row r="12" spans="1:19" ht="24">
      <c r="A12" s="8">
        <v>1</v>
      </c>
      <c r="B12" s="9" t="s">
        <v>30</v>
      </c>
      <c r="C12" s="8">
        <v>1968</v>
      </c>
      <c r="D12" s="8" t="s">
        <v>59</v>
      </c>
      <c r="E12" s="8">
        <v>2</v>
      </c>
      <c r="F12" s="8">
        <v>2</v>
      </c>
      <c r="G12" s="8">
        <v>387.2</v>
      </c>
      <c r="H12" s="8">
        <v>277.4</v>
      </c>
      <c r="I12" s="4" t="s">
        <v>31</v>
      </c>
      <c r="J12" s="10">
        <f aca="true" t="shared" si="0" ref="J12:J17">K12+L12+M12</f>
        <v>316424.58999999997</v>
      </c>
      <c r="K12" s="6">
        <v>184931.04</v>
      </c>
      <c r="L12" s="6">
        <v>84029.01</v>
      </c>
      <c r="M12" s="3">
        <v>47464.54</v>
      </c>
      <c r="N12" s="10">
        <v>34004.81</v>
      </c>
      <c r="O12" s="10">
        <f aca="true" t="shared" si="1" ref="O12:O17">M12-N12</f>
        <v>13459.730000000003</v>
      </c>
      <c r="P12" s="10">
        <f aca="true" t="shared" si="2" ref="P12:P17">J12/G12</f>
        <v>817.2122675619834</v>
      </c>
      <c r="Q12" s="10">
        <v>1888</v>
      </c>
      <c r="R12" s="43">
        <v>41548</v>
      </c>
      <c r="S12" s="54"/>
    </row>
    <row r="13" spans="1:19" ht="24">
      <c r="A13" s="8">
        <v>2</v>
      </c>
      <c r="B13" s="12" t="s">
        <v>54</v>
      </c>
      <c r="C13" s="13">
        <v>1983</v>
      </c>
      <c r="D13" s="13" t="s">
        <v>64</v>
      </c>
      <c r="E13" s="13">
        <v>3</v>
      </c>
      <c r="F13" s="13">
        <v>2</v>
      </c>
      <c r="G13" s="13">
        <v>845.3</v>
      </c>
      <c r="H13" s="13">
        <v>637.5</v>
      </c>
      <c r="I13" s="5" t="s">
        <v>33</v>
      </c>
      <c r="J13" s="10">
        <f t="shared" si="0"/>
        <v>244590.71</v>
      </c>
      <c r="K13" s="6">
        <v>142948.35</v>
      </c>
      <c r="L13" s="6">
        <v>64952.9</v>
      </c>
      <c r="M13" s="10">
        <v>36689.46</v>
      </c>
      <c r="N13" s="10">
        <v>27670.09</v>
      </c>
      <c r="O13" s="10">
        <f t="shared" si="1"/>
        <v>9019.369999999999</v>
      </c>
      <c r="P13" s="10">
        <f t="shared" si="2"/>
        <v>289.3537324026973</v>
      </c>
      <c r="Q13" s="10">
        <v>1888</v>
      </c>
      <c r="R13" s="43">
        <v>41548</v>
      </c>
      <c r="S13" s="54"/>
    </row>
    <row r="14" spans="1:19" ht="24">
      <c r="A14" s="6">
        <v>3</v>
      </c>
      <c r="B14" s="39" t="s">
        <v>32</v>
      </c>
      <c r="C14" s="15">
        <v>1987</v>
      </c>
      <c r="D14" s="15" t="s">
        <v>64</v>
      </c>
      <c r="E14" s="15">
        <v>3</v>
      </c>
      <c r="F14" s="15">
        <v>2</v>
      </c>
      <c r="G14" s="15">
        <v>851.9</v>
      </c>
      <c r="H14" s="15">
        <v>482.2</v>
      </c>
      <c r="I14" s="5" t="s">
        <v>33</v>
      </c>
      <c r="J14" s="10">
        <f t="shared" si="0"/>
        <v>225059.6</v>
      </c>
      <c r="K14" s="6">
        <v>131533.56</v>
      </c>
      <c r="L14" s="6">
        <v>59766.25</v>
      </c>
      <c r="M14" s="6">
        <v>33759.79</v>
      </c>
      <c r="N14" s="10">
        <v>19109.02</v>
      </c>
      <c r="O14" s="10">
        <f t="shared" si="1"/>
        <v>14650.77</v>
      </c>
      <c r="P14" s="10">
        <f t="shared" si="2"/>
        <v>264.18546777790823</v>
      </c>
      <c r="Q14" s="10">
        <v>1888</v>
      </c>
      <c r="R14" s="43">
        <v>41548</v>
      </c>
      <c r="S14" s="54"/>
    </row>
    <row r="15" spans="1:19" ht="24">
      <c r="A15" s="7">
        <v>4</v>
      </c>
      <c r="B15" s="16" t="s">
        <v>34</v>
      </c>
      <c r="C15" s="17">
        <v>1967</v>
      </c>
      <c r="D15" s="17" t="s">
        <v>59</v>
      </c>
      <c r="E15" s="17">
        <v>2</v>
      </c>
      <c r="F15" s="17">
        <v>2</v>
      </c>
      <c r="G15" s="17">
        <v>372.6</v>
      </c>
      <c r="H15" s="17">
        <v>320.2</v>
      </c>
      <c r="I15" s="18" t="s">
        <v>31</v>
      </c>
      <c r="J15" s="10">
        <f t="shared" si="0"/>
        <v>297026.06</v>
      </c>
      <c r="K15" s="6">
        <v>173593.74</v>
      </c>
      <c r="L15" s="6">
        <v>78877.56</v>
      </c>
      <c r="M15" s="6">
        <v>44554.76</v>
      </c>
      <c r="N15" s="10">
        <v>38288.87</v>
      </c>
      <c r="O15" s="10">
        <f t="shared" si="1"/>
        <v>6265.889999999999</v>
      </c>
      <c r="P15" s="10">
        <f t="shared" si="2"/>
        <v>797.1713902308105</v>
      </c>
      <c r="Q15" s="10">
        <v>1888</v>
      </c>
      <c r="R15" s="43">
        <v>41548</v>
      </c>
      <c r="S15" s="54"/>
    </row>
    <row r="16" spans="1:19" ht="36">
      <c r="A16" s="7">
        <v>5</v>
      </c>
      <c r="B16" s="19" t="s">
        <v>53</v>
      </c>
      <c r="C16" s="17">
        <v>1963</v>
      </c>
      <c r="D16" s="17" t="s">
        <v>59</v>
      </c>
      <c r="E16" s="17">
        <v>2</v>
      </c>
      <c r="F16" s="17">
        <v>3</v>
      </c>
      <c r="G16" s="17">
        <v>487.9</v>
      </c>
      <c r="H16" s="17">
        <v>376.6</v>
      </c>
      <c r="I16" s="18" t="s">
        <v>31</v>
      </c>
      <c r="J16" s="10">
        <f t="shared" si="0"/>
        <v>442373.28</v>
      </c>
      <c r="K16" s="6">
        <v>258540.67</v>
      </c>
      <c r="L16" s="6">
        <v>117475.77</v>
      </c>
      <c r="M16" s="6">
        <v>66356.84</v>
      </c>
      <c r="N16" s="10">
        <v>51219.48</v>
      </c>
      <c r="O16" s="10">
        <f t="shared" si="1"/>
        <v>15137.359999999993</v>
      </c>
      <c r="P16" s="10">
        <f t="shared" si="2"/>
        <v>906.6884197581472</v>
      </c>
      <c r="Q16" s="10">
        <v>1888</v>
      </c>
      <c r="R16" s="43">
        <v>41548</v>
      </c>
      <c r="S16" s="54"/>
    </row>
    <row r="17" spans="1:19" ht="24">
      <c r="A17" s="6">
        <v>6</v>
      </c>
      <c r="B17" s="19" t="s">
        <v>35</v>
      </c>
      <c r="C17" s="15">
        <v>1986</v>
      </c>
      <c r="D17" s="15" t="s">
        <v>64</v>
      </c>
      <c r="E17" s="15">
        <v>3</v>
      </c>
      <c r="F17" s="15">
        <v>3</v>
      </c>
      <c r="G17" s="15">
        <v>1298.4</v>
      </c>
      <c r="H17" s="15">
        <v>693.5</v>
      </c>
      <c r="I17" s="5" t="s">
        <v>33</v>
      </c>
      <c r="J17" s="10">
        <f t="shared" si="0"/>
        <v>357355.29000000004</v>
      </c>
      <c r="K17" s="6">
        <v>208852.64</v>
      </c>
      <c r="L17" s="6">
        <v>94898.51</v>
      </c>
      <c r="M17" s="6">
        <v>53604.14</v>
      </c>
      <c r="N17" s="10">
        <v>28630.99</v>
      </c>
      <c r="O17" s="10">
        <f t="shared" si="1"/>
        <v>24973.149999999998</v>
      </c>
      <c r="P17" s="10">
        <f t="shared" si="2"/>
        <v>275.2274260628466</v>
      </c>
      <c r="Q17" s="10">
        <v>1888</v>
      </c>
      <c r="R17" s="43">
        <v>41548</v>
      </c>
      <c r="S17" s="54"/>
    </row>
    <row r="18" spans="1:19" ht="12.75">
      <c r="A18" s="20"/>
      <c r="B18" s="21" t="s">
        <v>27</v>
      </c>
      <c r="C18" s="20"/>
      <c r="D18" s="20"/>
      <c r="E18" s="20"/>
      <c r="F18" s="20"/>
      <c r="G18" s="20"/>
      <c r="H18" s="20"/>
      <c r="I18" s="22"/>
      <c r="J18" s="23">
        <f aca="true" t="shared" si="3" ref="J18:O18">SUM(J12:J17)</f>
        <v>1882829.53</v>
      </c>
      <c r="K18" s="23">
        <f t="shared" si="3"/>
        <v>1100400</v>
      </c>
      <c r="L18" s="23">
        <f t="shared" si="3"/>
        <v>500000</v>
      </c>
      <c r="M18" s="23">
        <f t="shared" si="3"/>
        <v>282429.53</v>
      </c>
      <c r="N18" s="23">
        <f t="shared" si="3"/>
        <v>198923.26</v>
      </c>
      <c r="O18" s="23">
        <f t="shared" si="3"/>
        <v>83506.26999999999</v>
      </c>
      <c r="P18" s="10"/>
      <c r="Q18" s="10"/>
      <c r="R18" s="42"/>
      <c r="S18" s="54"/>
    </row>
    <row r="19" spans="1:19" ht="12.75" hidden="1">
      <c r="A19" s="6"/>
      <c r="B19" s="72" t="s">
        <v>15</v>
      </c>
      <c r="C19" s="73"/>
      <c r="D19" s="73"/>
      <c r="E19" s="73"/>
      <c r="F19" s="73"/>
      <c r="G19" s="73"/>
      <c r="H19" s="73"/>
      <c r="I19" s="74"/>
      <c r="J19" s="23">
        <f>K19+L19+M19</f>
        <v>1882823.5294117648</v>
      </c>
      <c r="K19" s="20">
        <v>1100400</v>
      </c>
      <c r="L19" s="20">
        <v>500000</v>
      </c>
      <c r="M19" s="23">
        <f>(K19+L19)*100/85-K19-L19</f>
        <v>282423.5294117648</v>
      </c>
      <c r="N19" s="10"/>
      <c r="O19" s="23"/>
      <c r="P19" s="10"/>
      <c r="Q19" s="10"/>
      <c r="R19" s="42"/>
      <c r="S19" s="54"/>
    </row>
    <row r="20" spans="1:19" ht="12.75">
      <c r="A20" s="6"/>
      <c r="B20" s="96" t="s">
        <v>11</v>
      </c>
      <c r="C20" s="97"/>
      <c r="D20" s="97"/>
      <c r="E20" s="97"/>
      <c r="F20" s="97"/>
      <c r="G20" s="97"/>
      <c r="H20" s="97"/>
      <c r="I20" s="98"/>
      <c r="J20" s="10"/>
      <c r="K20" s="6"/>
      <c r="L20" s="6"/>
      <c r="M20" s="10"/>
      <c r="N20" s="10"/>
      <c r="O20" s="10"/>
      <c r="P20" s="10"/>
      <c r="Q20" s="10"/>
      <c r="R20" s="42"/>
      <c r="S20" s="54"/>
    </row>
    <row r="21" spans="1:20" ht="24">
      <c r="A21" s="6">
        <v>1</v>
      </c>
      <c r="B21" s="27" t="s">
        <v>37</v>
      </c>
      <c r="C21" s="15">
        <v>1988</v>
      </c>
      <c r="D21" s="15" t="s">
        <v>59</v>
      </c>
      <c r="E21" s="15">
        <v>3</v>
      </c>
      <c r="F21" s="15">
        <v>3</v>
      </c>
      <c r="G21" s="15">
        <v>1905.4</v>
      </c>
      <c r="H21" s="15">
        <v>1143.7</v>
      </c>
      <c r="I21" s="5" t="s">
        <v>33</v>
      </c>
      <c r="J21" s="10">
        <f>K21+L21+M21</f>
        <v>497199.48</v>
      </c>
      <c r="K21" s="10">
        <v>246128.3</v>
      </c>
      <c r="L21" s="10">
        <v>176490.41</v>
      </c>
      <c r="M21" s="10">
        <v>74580.77</v>
      </c>
      <c r="N21" s="10">
        <v>44765.87</v>
      </c>
      <c r="O21" s="10">
        <f>M21-N21</f>
        <v>29814.9</v>
      </c>
      <c r="P21" s="10">
        <f>J21/G21</f>
        <v>260.9423113257059</v>
      </c>
      <c r="Q21" s="10">
        <v>1888</v>
      </c>
      <c r="R21" s="43">
        <v>41548</v>
      </c>
      <c r="S21" s="54"/>
      <c r="T21" s="53"/>
    </row>
    <row r="22" spans="1:20" ht="24">
      <c r="A22" s="6">
        <v>2</v>
      </c>
      <c r="B22" s="27" t="s">
        <v>38</v>
      </c>
      <c r="C22" s="15">
        <v>1934</v>
      </c>
      <c r="D22" s="15" t="s">
        <v>59</v>
      </c>
      <c r="E22" s="15">
        <v>2</v>
      </c>
      <c r="F22" s="15">
        <v>2</v>
      </c>
      <c r="G22" s="15">
        <v>326.9</v>
      </c>
      <c r="H22" s="15">
        <v>100.4</v>
      </c>
      <c r="I22" s="5" t="s">
        <v>31</v>
      </c>
      <c r="J22" s="10">
        <f aca="true" t="shared" si="4" ref="J22:J31">K22+L22+M22</f>
        <v>259047.37999999998</v>
      </c>
      <c r="K22" s="10">
        <v>128235.8</v>
      </c>
      <c r="L22" s="10">
        <v>91953.62</v>
      </c>
      <c r="M22" s="10">
        <v>38857.96</v>
      </c>
      <c r="N22" s="10">
        <v>11934.04</v>
      </c>
      <c r="O22" s="10">
        <f aca="true" t="shared" si="5" ref="O22:O31">M22-N22</f>
        <v>26923.92</v>
      </c>
      <c r="P22" s="10">
        <f aca="true" t="shared" si="6" ref="P22:P30">J22/G22</f>
        <v>792.4361578464362</v>
      </c>
      <c r="Q22" s="10">
        <v>1888</v>
      </c>
      <c r="R22" s="43">
        <v>41548</v>
      </c>
      <c r="S22" s="54"/>
      <c r="T22" s="53"/>
    </row>
    <row r="23" spans="1:20" ht="32.25" customHeight="1">
      <c r="A23" s="103">
        <v>3</v>
      </c>
      <c r="B23" s="113" t="s">
        <v>114</v>
      </c>
      <c r="C23" s="15">
        <v>1971</v>
      </c>
      <c r="D23" s="15" t="s">
        <v>65</v>
      </c>
      <c r="E23" s="15">
        <v>2</v>
      </c>
      <c r="F23" s="15">
        <v>2</v>
      </c>
      <c r="G23" s="15">
        <v>517.9</v>
      </c>
      <c r="H23" s="15">
        <v>398.9</v>
      </c>
      <c r="I23" s="5" t="s">
        <v>40</v>
      </c>
      <c r="J23" s="10">
        <f t="shared" si="4"/>
        <v>196632.99</v>
      </c>
      <c r="K23" s="10">
        <v>97338.79</v>
      </c>
      <c r="L23" s="10">
        <v>69798.4</v>
      </c>
      <c r="M23" s="10">
        <v>29495.8</v>
      </c>
      <c r="N23" s="10">
        <v>22717.66</v>
      </c>
      <c r="O23" s="10">
        <f t="shared" si="5"/>
        <v>6778.139999999999</v>
      </c>
      <c r="P23" s="10">
        <f t="shared" si="6"/>
        <v>379.6736628692798</v>
      </c>
      <c r="Q23" s="10">
        <v>428</v>
      </c>
      <c r="R23" s="43">
        <v>41548</v>
      </c>
      <c r="S23" s="54"/>
      <c r="T23" s="53"/>
    </row>
    <row r="24" spans="1:20" ht="27" customHeight="1">
      <c r="A24" s="104"/>
      <c r="B24" s="77"/>
      <c r="C24" s="15"/>
      <c r="D24" s="15"/>
      <c r="E24" s="15"/>
      <c r="F24" s="15"/>
      <c r="G24" s="15"/>
      <c r="H24" s="15"/>
      <c r="I24" s="5" t="s">
        <v>41</v>
      </c>
      <c r="J24" s="10">
        <f t="shared" si="4"/>
        <v>500434.19999999995</v>
      </c>
      <c r="K24" s="10">
        <v>247729.58</v>
      </c>
      <c r="L24" s="10">
        <v>177638.63</v>
      </c>
      <c r="M24" s="10">
        <v>75065.99</v>
      </c>
      <c r="N24" s="10">
        <v>57816.99</v>
      </c>
      <c r="O24" s="10">
        <f t="shared" si="5"/>
        <v>17249.000000000007</v>
      </c>
      <c r="P24" s="10">
        <f>J24/G23</f>
        <v>966.275728905194</v>
      </c>
      <c r="Q24" s="10">
        <v>2291</v>
      </c>
      <c r="R24" s="43">
        <v>41548</v>
      </c>
      <c r="S24" s="54"/>
      <c r="T24" s="53"/>
    </row>
    <row r="25" spans="1:20" ht="17.25" customHeight="1">
      <c r="A25" s="105"/>
      <c r="B25" s="78"/>
      <c r="C25" s="15"/>
      <c r="D25" s="15"/>
      <c r="E25" s="15"/>
      <c r="F25" s="15"/>
      <c r="G25" s="15"/>
      <c r="H25" s="15"/>
      <c r="I25" s="5" t="s">
        <v>66</v>
      </c>
      <c r="J25" s="10">
        <f t="shared" si="4"/>
        <v>69595.15</v>
      </c>
      <c r="K25" s="10">
        <v>34450.72</v>
      </c>
      <c r="L25" s="10">
        <v>24703.46</v>
      </c>
      <c r="M25" s="10">
        <v>10440.97</v>
      </c>
      <c r="N25" s="10">
        <v>8040.37</v>
      </c>
      <c r="O25" s="10">
        <f t="shared" si="5"/>
        <v>2400.5999999999995</v>
      </c>
      <c r="P25" s="10">
        <f>J25/G23</f>
        <v>134.37951341957907</v>
      </c>
      <c r="Q25" s="10">
        <v>2291</v>
      </c>
      <c r="R25" s="43">
        <v>41548</v>
      </c>
      <c r="S25" s="54"/>
      <c r="T25" s="53"/>
    </row>
    <row r="26" spans="1:20" ht="26.25" customHeight="1">
      <c r="A26" s="103">
        <v>4</v>
      </c>
      <c r="B26" s="113" t="s">
        <v>60</v>
      </c>
      <c r="C26" s="15">
        <v>1976</v>
      </c>
      <c r="D26" s="15" t="s">
        <v>65</v>
      </c>
      <c r="E26" s="15">
        <v>2</v>
      </c>
      <c r="F26" s="15">
        <v>2</v>
      </c>
      <c r="G26" s="15">
        <v>374.8</v>
      </c>
      <c r="H26" s="15">
        <v>204.56</v>
      </c>
      <c r="I26" s="28" t="s">
        <v>41</v>
      </c>
      <c r="J26" s="10">
        <f t="shared" si="4"/>
        <v>478408.22000000003</v>
      </c>
      <c r="K26" s="10">
        <v>236826.06</v>
      </c>
      <c r="L26" s="10">
        <v>169820.08</v>
      </c>
      <c r="M26" s="10">
        <v>71762.08</v>
      </c>
      <c r="N26" s="10">
        <v>39166.08</v>
      </c>
      <c r="O26" s="10">
        <f t="shared" si="5"/>
        <v>32596</v>
      </c>
      <c r="P26" s="10">
        <f t="shared" si="6"/>
        <v>1276.4360192102456</v>
      </c>
      <c r="Q26" s="10">
        <v>2291</v>
      </c>
      <c r="R26" s="43">
        <v>41548</v>
      </c>
      <c r="S26" s="54"/>
      <c r="T26" s="53"/>
    </row>
    <row r="27" spans="1:20" ht="18" customHeight="1">
      <c r="A27" s="105"/>
      <c r="B27" s="79"/>
      <c r="C27" s="15"/>
      <c r="D27" s="15"/>
      <c r="E27" s="15"/>
      <c r="F27" s="15"/>
      <c r="G27" s="15"/>
      <c r="H27" s="15"/>
      <c r="I27" s="28" t="s">
        <v>66</v>
      </c>
      <c r="J27" s="10">
        <f t="shared" si="4"/>
        <v>58047.83</v>
      </c>
      <c r="K27" s="10">
        <v>28734.94</v>
      </c>
      <c r="L27" s="10">
        <v>20604.87</v>
      </c>
      <c r="M27" s="10">
        <v>8708.02</v>
      </c>
      <c r="N27" s="10">
        <v>4752.16</v>
      </c>
      <c r="O27" s="10">
        <f t="shared" si="5"/>
        <v>3955.8600000000006</v>
      </c>
      <c r="P27" s="10">
        <f>J27/G26</f>
        <v>154.87681430096052</v>
      </c>
      <c r="Q27" s="10">
        <v>2291</v>
      </c>
      <c r="R27" s="43">
        <v>41548</v>
      </c>
      <c r="S27" s="54"/>
      <c r="T27" s="53"/>
    </row>
    <row r="28" spans="1:20" ht="24" customHeight="1">
      <c r="A28" s="103">
        <v>5</v>
      </c>
      <c r="B28" s="113" t="s">
        <v>61</v>
      </c>
      <c r="C28" s="15">
        <v>1976</v>
      </c>
      <c r="D28" s="15" t="s">
        <v>65</v>
      </c>
      <c r="E28" s="15">
        <v>2</v>
      </c>
      <c r="F28" s="15">
        <v>2</v>
      </c>
      <c r="G28" s="15">
        <v>382.3</v>
      </c>
      <c r="H28" s="15">
        <v>189.5</v>
      </c>
      <c r="I28" s="28" t="s">
        <v>41</v>
      </c>
      <c r="J28" s="10">
        <f t="shared" si="4"/>
        <v>523478.62</v>
      </c>
      <c r="K28" s="10">
        <v>259137.27</v>
      </c>
      <c r="L28" s="10">
        <v>185818.71</v>
      </c>
      <c r="M28" s="10">
        <v>78522.64</v>
      </c>
      <c r="N28" s="10">
        <v>38921.92</v>
      </c>
      <c r="O28" s="10">
        <f t="shared" si="5"/>
        <v>39600.72</v>
      </c>
      <c r="P28" s="10">
        <f t="shared" si="6"/>
        <v>1369.2875228877845</v>
      </c>
      <c r="Q28" s="10">
        <v>2291</v>
      </c>
      <c r="R28" s="43">
        <v>41548</v>
      </c>
      <c r="S28" s="54"/>
      <c r="T28" s="53"/>
    </row>
    <row r="29" spans="1:20" ht="21" customHeight="1">
      <c r="A29" s="105"/>
      <c r="B29" s="79"/>
      <c r="C29" s="15"/>
      <c r="D29" s="15"/>
      <c r="E29" s="15"/>
      <c r="F29" s="15"/>
      <c r="G29" s="15"/>
      <c r="H29" s="15"/>
      <c r="I29" s="28" t="s">
        <v>66</v>
      </c>
      <c r="J29" s="10">
        <f t="shared" si="4"/>
        <v>59000.19</v>
      </c>
      <c r="K29" s="10">
        <v>29206.88</v>
      </c>
      <c r="L29" s="10">
        <v>20943.28</v>
      </c>
      <c r="M29" s="10">
        <v>8850.03</v>
      </c>
      <c r="N29" s="10">
        <v>4386.82</v>
      </c>
      <c r="O29" s="10">
        <f t="shared" si="5"/>
        <v>4463.210000000001</v>
      </c>
      <c r="P29" s="10">
        <f>J29/G28</f>
        <v>154.32955793879154</v>
      </c>
      <c r="Q29" s="10">
        <v>2291</v>
      </c>
      <c r="R29" s="43">
        <v>41548</v>
      </c>
      <c r="S29" s="54"/>
      <c r="T29" s="53"/>
    </row>
    <row r="30" spans="1:20" ht="21" customHeight="1">
      <c r="A30" s="103">
        <v>6</v>
      </c>
      <c r="B30" s="113" t="s">
        <v>62</v>
      </c>
      <c r="C30" s="15">
        <v>1971</v>
      </c>
      <c r="D30" s="15" t="s">
        <v>65</v>
      </c>
      <c r="E30" s="15">
        <v>2</v>
      </c>
      <c r="F30" s="15">
        <v>2</v>
      </c>
      <c r="G30" s="6">
        <v>509.1</v>
      </c>
      <c r="H30" s="6">
        <v>189.5</v>
      </c>
      <c r="I30" s="28" t="s">
        <v>41</v>
      </c>
      <c r="J30" s="10">
        <f t="shared" si="4"/>
        <v>536123.12</v>
      </c>
      <c r="K30" s="10">
        <v>265397.17</v>
      </c>
      <c r="L30" s="10">
        <v>190307.48</v>
      </c>
      <c r="M30" s="10">
        <v>80418.47</v>
      </c>
      <c r="N30" s="10">
        <v>29933.8</v>
      </c>
      <c r="O30" s="10">
        <f t="shared" si="5"/>
        <v>50484.67</v>
      </c>
      <c r="P30" s="10">
        <f t="shared" si="6"/>
        <v>1053.0801807110586</v>
      </c>
      <c r="Q30" s="10">
        <v>2291</v>
      </c>
      <c r="R30" s="43">
        <v>41548</v>
      </c>
      <c r="S30" s="54"/>
      <c r="T30" s="53"/>
    </row>
    <row r="31" spans="1:20" ht="24">
      <c r="A31" s="105"/>
      <c r="B31" s="79"/>
      <c r="C31" s="6"/>
      <c r="D31" s="6"/>
      <c r="E31" s="6"/>
      <c r="F31" s="6"/>
      <c r="G31" s="6"/>
      <c r="H31" s="6"/>
      <c r="I31" s="29" t="s">
        <v>66</v>
      </c>
      <c r="J31" s="10">
        <f t="shared" si="4"/>
        <v>70606.56</v>
      </c>
      <c r="K31" s="30">
        <v>34951.89</v>
      </c>
      <c r="L31" s="10">
        <v>25062.84</v>
      </c>
      <c r="M31" s="10">
        <v>10591.83</v>
      </c>
      <c r="N31" s="10">
        <v>3942.18</v>
      </c>
      <c r="O31" s="10">
        <f t="shared" si="5"/>
        <v>6649.65</v>
      </c>
      <c r="P31" s="10">
        <f>J31/G30</f>
        <v>138.68898055391867</v>
      </c>
      <c r="Q31" s="10">
        <v>2291</v>
      </c>
      <c r="R31" s="43">
        <v>41548</v>
      </c>
      <c r="S31" s="54"/>
      <c r="T31" s="53"/>
    </row>
    <row r="32" spans="1:20" ht="12.75">
      <c r="A32" s="31"/>
      <c r="B32" s="80" t="s">
        <v>92</v>
      </c>
      <c r="C32" s="81"/>
      <c r="D32" s="81"/>
      <c r="E32" s="81"/>
      <c r="F32" s="81"/>
      <c r="G32" s="81"/>
      <c r="H32" s="81"/>
      <c r="I32" s="71"/>
      <c r="J32" s="23">
        <f aca="true" t="shared" si="7" ref="J32:O32">SUM(J21:J31)</f>
        <v>3248573.7399999998</v>
      </c>
      <c r="K32" s="32">
        <f t="shared" si="7"/>
        <v>1608137.3999999997</v>
      </c>
      <c r="L32" s="23">
        <f t="shared" si="7"/>
        <v>1153141.78</v>
      </c>
      <c r="M32" s="23">
        <f t="shared" si="7"/>
        <v>487294.5600000001</v>
      </c>
      <c r="N32" s="23">
        <f t="shared" si="7"/>
        <v>266377.89</v>
      </c>
      <c r="O32" s="23">
        <f t="shared" si="7"/>
        <v>220916.67</v>
      </c>
      <c r="P32" s="30"/>
      <c r="Q32" s="30"/>
      <c r="R32" s="44"/>
      <c r="S32" s="54"/>
      <c r="T32" s="53"/>
    </row>
    <row r="33" spans="1:20" ht="48">
      <c r="A33" s="20"/>
      <c r="B33" s="51" t="s">
        <v>111</v>
      </c>
      <c r="C33" s="52">
        <v>1985</v>
      </c>
      <c r="D33" s="15" t="s">
        <v>59</v>
      </c>
      <c r="E33" s="52">
        <v>5</v>
      </c>
      <c r="F33" s="52">
        <v>10</v>
      </c>
      <c r="G33" s="52">
        <v>7118.4</v>
      </c>
      <c r="H33" s="47">
        <v>6089.791</v>
      </c>
      <c r="I33" s="52"/>
      <c r="J33" s="23">
        <v>1472966.68</v>
      </c>
      <c r="K33" s="23">
        <v>729162.6</v>
      </c>
      <c r="L33" s="23">
        <v>522858.22</v>
      </c>
      <c r="M33" s="23">
        <v>220945.86</v>
      </c>
      <c r="N33" s="55">
        <v>31926.71</v>
      </c>
      <c r="O33" s="23">
        <v>189019.15</v>
      </c>
      <c r="P33" s="10"/>
      <c r="R33" s="43"/>
      <c r="S33" s="54"/>
      <c r="T33" s="53"/>
    </row>
    <row r="34" spans="1:20" ht="12.75">
      <c r="A34" s="20"/>
      <c r="B34" s="51"/>
      <c r="C34" s="52"/>
      <c r="D34" s="6"/>
      <c r="E34" s="52"/>
      <c r="F34" s="52"/>
      <c r="G34" s="52"/>
      <c r="H34" s="47"/>
      <c r="I34" s="52" t="s">
        <v>112</v>
      </c>
      <c r="J34" s="23">
        <v>347532.24</v>
      </c>
      <c r="K34" s="23">
        <v>172038.48</v>
      </c>
      <c r="L34" s="23">
        <v>123363.07</v>
      </c>
      <c r="M34" s="23">
        <v>52130.69</v>
      </c>
      <c r="N34" s="55">
        <f>M34-O34</f>
        <v>7532.889999999999</v>
      </c>
      <c r="O34" s="23">
        <v>44597.8</v>
      </c>
      <c r="P34" s="48">
        <f>J34/G33</f>
        <v>48.821679028995284</v>
      </c>
      <c r="Q34" s="10">
        <v>763</v>
      </c>
      <c r="R34" s="43">
        <v>41548</v>
      </c>
      <c r="S34" s="54"/>
      <c r="T34" s="53"/>
    </row>
    <row r="35" spans="1:20" ht="12.75">
      <c r="A35" s="20"/>
      <c r="B35" s="51"/>
      <c r="C35" s="52"/>
      <c r="D35" s="6"/>
      <c r="E35" s="52"/>
      <c r="F35" s="52"/>
      <c r="G35" s="52"/>
      <c r="H35" s="47"/>
      <c r="I35" s="52" t="s">
        <v>113</v>
      </c>
      <c r="J35" s="23">
        <v>1125434.44</v>
      </c>
      <c r="K35" s="23">
        <v>557124.12</v>
      </c>
      <c r="L35" s="23">
        <v>399495.15</v>
      </c>
      <c r="M35" s="23">
        <v>168815.17</v>
      </c>
      <c r="N35" s="55">
        <f>M35-O35</f>
        <v>24393.820000000007</v>
      </c>
      <c r="O35" s="23">
        <v>144421.35</v>
      </c>
      <c r="P35" s="48">
        <f>J35/G33</f>
        <v>158.1021634075073</v>
      </c>
      <c r="Q35" s="10">
        <v>1069</v>
      </c>
      <c r="R35" s="43">
        <v>41548</v>
      </c>
      <c r="S35" s="54"/>
      <c r="T35" s="53"/>
    </row>
    <row r="36" spans="1:19" ht="12.75">
      <c r="A36" s="20"/>
      <c r="B36" s="24" t="s">
        <v>93</v>
      </c>
      <c r="C36" s="25"/>
      <c r="D36" s="25"/>
      <c r="E36" s="25"/>
      <c r="F36" s="25"/>
      <c r="G36" s="25"/>
      <c r="H36" s="25"/>
      <c r="I36" s="26"/>
      <c r="J36" s="23">
        <f>SUM(J32:J33)</f>
        <v>4721540.42</v>
      </c>
      <c r="K36" s="23">
        <f>SUM(K32:K33)</f>
        <v>2337299.9999999995</v>
      </c>
      <c r="L36" s="23">
        <f>SUM(L32:L33)</f>
        <v>1676000</v>
      </c>
      <c r="M36" s="23">
        <f>SUM(M32:M33)</f>
        <v>708240.4200000002</v>
      </c>
      <c r="N36" s="23">
        <f>N33+N32</f>
        <v>298304.60000000003</v>
      </c>
      <c r="O36" s="23">
        <f>O32+O33</f>
        <v>409935.82</v>
      </c>
      <c r="P36" s="10"/>
      <c r="Q36" s="10"/>
      <c r="R36" s="42"/>
      <c r="S36" s="54"/>
    </row>
    <row r="37" spans="1:19" ht="12.75" hidden="1">
      <c r="A37" s="20"/>
      <c r="B37" s="72" t="s">
        <v>16</v>
      </c>
      <c r="C37" s="73"/>
      <c r="D37" s="73"/>
      <c r="E37" s="73"/>
      <c r="F37" s="73"/>
      <c r="G37" s="73"/>
      <c r="H37" s="73"/>
      <c r="I37" s="74"/>
      <c r="J37" s="23">
        <f>K37+L37+M37</f>
        <v>4721529.411764706</v>
      </c>
      <c r="K37" s="23">
        <v>2337300</v>
      </c>
      <c r="L37" s="23">
        <v>1676000</v>
      </c>
      <c r="M37" s="23">
        <f>(K37+L37)*100/85-K37-L37</f>
        <v>708229.4117647056</v>
      </c>
      <c r="N37" s="23"/>
      <c r="O37" s="23"/>
      <c r="P37" s="10"/>
      <c r="Q37" s="10"/>
      <c r="R37" s="42"/>
      <c r="S37" s="54"/>
    </row>
    <row r="38" spans="1:19" ht="12.75">
      <c r="A38" s="6"/>
      <c r="B38" s="96" t="s">
        <v>25</v>
      </c>
      <c r="C38" s="97"/>
      <c r="D38" s="97"/>
      <c r="E38" s="97"/>
      <c r="F38" s="97"/>
      <c r="G38" s="97"/>
      <c r="H38" s="97"/>
      <c r="I38" s="98"/>
      <c r="J38" s="10"/>
      <c r="K38" s="10"/>
      <c r="L38" s="10"/>
      <c r="M38" s="10"/>
      <c r="N38" s="10"/>
      <c r="O38" s="10"/>
      <c r="P38" s="10"/>
      <c r="Q38" s="10"/>
      <c r="R38" s="42"/>
      <c r="S38" s="54"/>
    </row>
    <row r="39" spans="1:19" ht="24">
      <c r="A39" s="6">
        <v>1</v>
      </c>
      <c r="B39" s="19" t="s">
        <v>42</v>
      </c>
      <c r="C39" s="15">
        <v>1982</v>
      </c>
      <c r="D39" s="15" t="s">
        <v>59</v>
      </c>
      <c r="E39" s="15">
        <v>4</v>
      </c>
      <c r="F39" s="15">
        <v>1</v>
      </c>
      <c r="G39" s="15">
        <v>783</v>
      </c>
      <c r="H39" s="15">
        <v>696.8</v>
      </c>
      <c r="I39" s="5" t="s">
        <v>31</v>
      </c>
      <c r="J39" s="10">
        <f>K39+L39+M39</f>
        <v>286304.16000000003</v>
      </c>
      <c r="K39" s="3">
        <v>116130.32</v>
      </c>
      <c r="L39" s="10">
        <v>127227.37</v>
      </c>
      <c r="M39" s="10">
        <v>42946.47</v>
      </c>
      <c r="N39" s="6">
        <v>38217.63</v>
      </c>
      <c r="O39" s="10">
        <f>M39-N39</f>
        <v>4728.840000000004</v>
      </c>
      <c r="P39" s="10">
        <f>J39/G39</f>
        <v>365.6502681992338</v>
      </c>
      <c r="Q39" s="10">
        <v>1888</v>
      </c>
      <c r="R39" s="43">
        <v>41548</v>
      </c>
      <c r="S39" s="54"/>
    </row>
    <row r="40" spans="1:19" ht="24">
      <c r="A40" s="6">
        <v>2</v>
      </c>
      <c r="B40" s="19" t="s">
        <v>43</v>
      </c>
      <c r="C40" s="15">
        <v>1989</v>
      </c>
      <c r="D40" s="15" t="s">
        <v>64</v>
      </c>
      <c r="E40" s="15">
        <v>5</v>
      </c>
      <c r="F40" s="15">
        <v>5</v>
      </c>
      <c r="G40" s="15">
        <v>5451</v>
      </c>
      <c r="H40" s="15">
        <v>4326.1</v>
      </c>
      <c r="I40" s="5" t="s">
        <v>36</v>
      </c>
      <c r="J40" s="10">
        <f>K40+L40+M40</f>
        <v>1571479.3199999998</v>
      </c>
      <c r="K40" s="10">
        <v>637423.19</v>
      </c>
      <c r="L40" s="10">
        <v>698333.38</v>
      </c>
      <c r="M40" s="10">
        <v>235722.75</v>
      </c>
      <c r="N40" s="6">
        <v>187076.84</v>
      </c>
      <c r="O40" s="10">
        <f>M40-N40</f>
        <v>48645.91</v>
      </c>
      <c r="P40" s="10">
        <f>J40/G40</f>
        <v>288.29193175564114</v>
      </c>
      <c r="Q40" s="10">
        <v>2291</v>
      </c>
      <c r="R40" s="43">
        <v>41548</v>
      </c>
      <c r="S40" s="54"/>
    </row>
    <row r="41" spans="1:19" ht="24">
      <c r="A41" s="6">
        <v>3</v>
      </c>
      <c r="B41" s="19" t="s">
        <v>44</v>
      </c>
      <c r="C41" s="15">
        <v>1977</v>
      </c>
      <c r="D41" s="15" t="s">
        <v>59</v>
      </c>
      <c r="E41" s="15">
        <v>2</v>
      </c>
      <c r="F41" s="15">
        <v>2</v>
      </c>
      <c r="G41" s="15">
        <v>374</v>
      </c>
      <c r="H41" s="15">
        <v>184</v>
      </c>
      <c r="I41" s="5" t="s">
        <v>33</v>
      </c>
      <c r="J41" s="10">
        <f>K41+L41+M41</f>
        <v>167513.63999999998</v>
      </c>
      <c r="K41" s="10">
        <v>67946.49</v>
      </c>
      <c r="L41" s="10">
        <v>74439.25</v>
      </c>
      <c r="M41" s="10">
        <v>25127.9</v>
      </c>
      <c r="N41" s="6">
        <v>12361.9</v>
      </c>
      <c r="O41" s="10">
        <f>M41-N41</f>
        <v>12766.000000000002</v>
      </c>
      <c r="P41" s="10">
        <f>J41/G41</f>
        <v>447.8974331550802</v>
      </c>
      <c r="Q41" s="10">
        <v>1888</v>
      </c>
      <c r="R41" s="43">
        <v>41548</v>
      </c>
      <c r="S41" s="54"/>
    </row>
    <row r="42" spans="1:19" s="1" customFormat="1" ht="12.75">
      <c r="A42" s="31"/>
      <c r="B42" s="80" t="s">
        <v>29</v>
      </c>
      <c r="C42" s="81"/>
      <c r="D42" s="81"/>
      <c r="E42" s="81"/>
      <c r="F42" s="81"/>
      <c r="G42" s="81"/>
      <c r="H42" s="81"/>
      <c r="I42" s="71"/>
      <c r="J42" s="33">
        <f aca="true" t="shared" si="8" ref="J42:O42">SUM(J39:J41)</f>
        <v>2025297.1199999999</v>
      </c>
      <c r="K42" s="32">
        <f t="shared" si="8"/>
        <v>821500</v>
      </c>
      <c r="L42" s="32">
        <f t="shared" si="8"/>
        <v>900000</v>
      </c>
      <c r="M42" s="32">
        <f t="shared" si="8"/>
        <v>303797.12</v>
      </c>
      <c r="N42" s="34">
        <f t="shared" si="8"/>
        <v>237656.37</v>
      </c>
      <c r="O42" s="23">
        <f t="shared" si="8"/>
        <v>66140.75000000001</v>
      </c>
      <c r="P42" s="23"/>
      <c r="Q42" s="23"/>
      <c r="R42" s="45"/>
      <c r="S42" s="54"/>
    </row>
    <row r="43" spans="1:19" ht="0.75" customHeight="1" hidden="1">
      <c r="A43" s="20"/>
      <c r="B43" s="72" t="s">
        <v>16</v>
      </c>
      <c r="C43" s="73"/>
      <c r="D43" s="73"/>
      <c r="E43" s="73"/>
      <c r="F43" s="73"/>
      <c r="G43" s="73"/>
      <c r="H43" s="73"/>
      <c r="I43" s="74"/>
      <c r="J43" s="23">
        <f>K43+L43+M43</f>
        <v>2025294.1176470588</v>
      </c>
      <c r="K43" s="20">
        <v>821500</v>
      </c>
      <c r="L43" s="20">
        <v>900000</v>
      </c>
      <c r="M43" s="23">
        <f>(K43+L43)*100/85-K43-L43</f>
        <v>303794.1176470588</v>
      </c>
      <c r="N43" s="23"/>
      <c r="O43" s="20"/>
      <c r="P43" s="10"/>
      <c r="Q43" s="10"/>
      <c r="R43" s="42"/>
      <c r="S43" s="54"/>
    </row>
    <row r="44" spans="1:19" ht="12.75">
      <c r="A44" s="6"/>
      <c r="B44" s="96" t="s">
        <v>12</v>
      </c>
      <c r="C44" s="97"/>
      <c r="D44" s="97"/>
      <c r="E44" s="97"/>
      <c r="F44" s="97"/>
      <c r="G44" s="97"/>
      <c r="H44" s="97"/>
      <c r="I44" s="98"/>
      <c r="J44" s="10"/>
      <c r="K44" s="6"/>
      <c r="L44" s="6"/>
      <c r="M44" s="10"/>
      <c r="N44" s="10"/>
      <c r="O44" s="10"/>
      <c r="P44" s="10"/>
      <c r="Q44" s="10"/>
      <c r="R44" s="42"/>
      <c r="S44" s="54"/>
    </row>
    <row r="45" spans="1:19" ht="24">
      <c r="A45" s="6">
        <v>1</v>
      </c>
      <c r="B45" s="19" t="s">
        <v>39</v>
      </c>
      <c r="C45" s="5">
        <v>1966</v>
      </c>
      <c r="D45" s="5" t="s">
        <v>59</v>
      </c>
      <c r="E45" s="5">
        <v>2</v>
      </c>
      <c r="F45" s="5">
        <v>2</v>
      </c>
      <c r="G45" s="5">
        <v>411.4</v>
      </c>
      <c r="H45" s="5">
        <v>353.6</v>
      </c>
      <c r="I45" s="5" t="s">
        <v>31</v>
      </c>
      <c r="J45" s="10">
        <f>K45+L45+M45</f>
        <v>274734.94</v>
      </c>
      <c r="K45" s="10">
        <v>111439.28</v>
      </c>
      <c r="L45" s="10">
        <v>122084.57</v>
      </c>
      <c r="M45" s="10">
        <v>41211.09</v>
      </c>
      <c r="N45" s="6">
        <v>35420.24</v>
      </c>
      <c r="O45" s="10">
        <f>M45-N45</f>
        <v>5790.8499999999985</v>
      </c>
      <c r="P45" s="10">
        <f>J45/G45</f>
        <v>667.8049100631989</v>
      </c>
      <c r="Q45" s="10">
        <v>1888</v>
      </c>
      <c r="R45" s="43">
        <v>41548</v>
      </c>
      <c r="S45" s="54"/>
    </row>
    <row r="46" spans="1:19" ht="24">
      <c r="A46" s="6">
        <v>2</v>
      </c>
      <c r="B46" s="19" t="s">
        <v>45</v>
      </c>
      <c r="C46" s="5">
        <v>1975</v>
      </c>
      <c r="D46" s="5" t="s">
        <v>59</v>
      </c>
      <c r="E46" s="5">
        <v>2</v>
      </c>
      <c r="F46" s="5">
        <v>3</v>
      </c>
      <c r="G46" s="5">
        <v>819.7</v>
      </c>
      <c r="H46" s="5">
        <v>776.3</v>
      </c>
      <c r="I46" s="5" t="s">
        <v>31</v>
      </c>
      <c r="J46" s="10">
        <f aca="true" t="shared" si="9" ref="J46:J62">K46+L46+M46</f>
        <v>710020.12</v>
      </c>
      <c r="K46" s="10">
        <v>288002.35</v>
      </c>
      <c r="L46" s="10">
        <v>315513.9</v>
      </c>
      <c r="M46" s="10">
        <v>106503.87</v>
      </c>
      <c r="N46" s="6">
        <v>100863.95</v>
      </c>
      <c r="O46" s="10">
        <f aca="true" t="shared" si="10" ref="O46:O62">M46-N46</f>
        <v>5639.919999999998</v>
      </c>
      <c r="P46" s="10">
        <f aca="true" t="shared" si="11" ref="P46:P61">J46/G46</f>
        <v>866.1950957667439</v>
      </c>
      <c r="Q46" s="10">
        <v>1888</v>
      </c>
      <c r="R46" s="43">
        <v>41548</v>
      </c>
      <c r="S46" s="54"/>
    </row>
    <row r="47" spans="1:19" ht="24">
      <c r="A47" s="6">
        <v>3</v>
      </c>
      <c r="B47" s="19" t="s">
        <v>46</v>
      </c>
      <c r="C47" s="5">
        <v>1974</v>
      </c>
      <c r="D47" s="5" t="s">
        <v>59</v>
      </c>
      <c r="E47" s="5">
        <v>2</v>
      </c>
      <c r="F47" s="5">
        <v>3</v>
      </c>
      <c r="G47" s="5">
        <v>836.1</v>
      </c>
      <c r="H47" s="5">
        <v>749</v>
      </c>
      <c r="I47" s="5" t="s">
        <v>31</v>
      </c>
      <c r="J47" s="10">
        <f t="shared" si="9"/>
        <v>696916.61</v>
      </c>
      <c r="K47" s="10">
        <v>282687.22</v>
      </c>
      <c r="L47" s="10">
        <v>309691.05</v>
      </c>
      <c r="M47" s="10">
        <v>104538.34</v>
      </c>
      <c r="N47" s="6">
        <v>93647.25</v>
      </c>
      <c r="O47" s="10">
        <f t="shared" si="10"/>
        <v>10891.089999999997</v>
      </c>
      <c r="P47" s="10">
        <f t="shared" si="11"/>
        <v>833.5326037555316</v>
      </c>
      <c r="Q47" s="10">
        <v>1888</v>
      </c>
      <c r="R47" s="43">
        <v>41548</v>
      </c>
      <c r="S47" s="54"/>
    </row>
    <row r="48" spans="1:19" ht="24">
      <c r="A48" s="6">
        <v>4</v>
      </c>
      <c r="B48" s="19" t="s">
        <v>47</v>
      </c>
      <c r="C48" s="5">
        <v>1972</v>
      </c>
      <c r="D48" s="5" t="s">
        <v>59</v>
      </c>
      <c r="E48" s="5">
        <v>2</v>
      </c>
      <c r="F48" s="5">
        <v>2</v>
      </c>
      <c r="G48" s="5">
        <v>559.4</v>
      </c>
      <c r="H48" s="5">
        <v>559.4</v>
      </c>
      <c r="I48" s="5" t="s">
        <v>31</v>
      </c>
      <c r="J48" s="10">
        <f t="shared" si="9"/>
        <v>386713.68000000005</v>
      </c>
      <c r="K48" s="10">
        <v>156860.79</v>
      </c>
      <c r="L48" s="10">
        <v>171844.99</v>
      </c>
      <c r="M48" s="10">
        <v>58007.9</v>
      </c>
      <c r="N48" s="6">
        <v>58007.9</v>
      </c>
      <c r="O48" s="10">
        <f t="shared" si="10"/>
        <v>0</v>
      </c>
      <c r="P48" s="10">
        <f t="shared" si="11"/>
        <v>691.3008223096176</v>
      </c>
      <c r="Q48" s="10">
        <v>1888</v>
      </c>
      <c r="R48" s="43">
        <v>41548</v>
      </c>
      <c r="S48" s="54"/>
    </row>
    <row r="49" spans="1:19" ht="24">
      <c r="A49" s="103">
        <v>5</v>
      </c>
      <c r="B49" s="113" t="s">
        <v>48</v>
      </c>
      <c r="C49" s="5">
        <v>1975</v>
      </c>
      <c r="D49" s="5" t="s">
        <v>64</v>
      </c>
      <c r="E49" s="5">
        <v>5</v>
      </c>
      <c r="F49" s="5">
        <v>6</v>
      </c>
      <c r="G49" s="5">
        <v>4170.9</v>
      </c>
      <c r="H49" s="5">
        <v>3111</v>
      </c>
      <c r="I49" s="5" t="s">
        <v>36</v>
      </c>
      <c r="J49" s="10">
        <f t="shared" si="9"/>
        <v>942763.2399999999</v>
      </c>
      <c r="K49" s="10">
        <v>382409.05</v>
      </c>
      <c r="L49" s="10">
        <v>418938.85</v>
      </c>
      <c r="M49" s="10">
        <v>141415.34</v>
      </c>
      <c r="N49" s="6">
        <v>105478.44</v>
      </c>
      <c r="O49" s="10">
        <f t="shared" si="10"/>
        <v>35936.899999999994</v>
      </c>
      <c r="P49" s="10">
        <f t="shared" si="11"/>
        <v>226.0335275360234</v>
      </c>
      <c r="Q49" s="10">
        <v>2291</v>
      </c>
      <c r="R49" s="43">
        <v>41548</v>
      </c>
      <c r="S49" s="54"/>
    </row>
    <row r="50" spans="1:19" ht="24">
      <c r="A50" s="105"/>
      <c r="B50" s="79"/>
      <c r="C50" s="35"/>
      <c r="D50" s="35"/>
      <c r="E50" s="35"/>
      <c r="F50" s="35"/>
      <c r="G50" s="35"/>
      <c r="H50" s="35"/>
      <c r="I50" s="5" t="s">
        <v>66</v>
      </c>
      <c r="J50" s="10">
        <f t="shared" si="9"/>
        <v>333177.94</v>
      </c>
      <c r="K50" s="10">
        <v>135145.29</v>
      </c>
      <c r="L50" s="10">
        <v>148055.11</v>
      </c>
      <c r="M50" s="10">
        <v>49977.54</v>
      </c>
      <c r="N50" s="6">
        <v>37276.61</v>
      </c>
      <c r="O50" s="10">
        <f t="shared" si="10"/>
        <v>12700.93</v>
      </c>
      <c r="P50" s="10">
        <f>J50/G49</f>
        <v>79.88154594931551</v>
      </c>
      <c r="Q50" s="10">
        <v>2291</v>
      </c>
      <c r="R50" s="43">
        <v>41548</v>
      </c>
      <c r="S50" s="54"/>
    </row>
    <row r="51" spans="1:19" ht="24">
      <c r="A51" s="6">
        <v>6</v>
      </c>
      <c r="B51" s="19" t="s">
        <v>85</v>
      </c>
      <c r="C51" s="5">
        <v>1977</v>
      </c>
      <c r="D51" s="5" t="s">
        <v>59</v>
      </c>
      <c r="E51" s="5">
        <v>2</v>
      </c>
      <c r="F51" s="5">
        <v>3</v>
      </c>
      <c r="G51" s="5">
        <v>833.3</v>
      </c>
      <c r="H51" s="5">
        <v>732.4</v>
      </c>
      <c r="I51" s="5" t="s">
        <v>31</v>
      </c>
      <c r="J51" s="10">
        <f t="shared" si="9"/>
        <v>710020.13</v>
      </c>
      <c r="K51" s="10">
        <v>288002.35</v>
      </c>
      <c r="L51" s="10">
        <v>315513.91</v>
      </c>
      <c r="M51" s="10">
        <v>106503.87</v>
      </c>
      <c r="N51" s="6">
        <v>93606.99</v>
      </c>
      <c r="O51" s="10">
        <f t="shared" si="10"/>
        <v>12896.87999999999</v>
      </c>
      <c r="P51" s="10">
        <f t="shared" si="11"/>
        <v>852.0582383295332</v>
      </c>
      <c r="Q51" s="10">
        <v>1888</v>
      </c>
      <c r="R51" s="43">
        <v>41548</v>
      </c>
      <c r="S51" s="54"/>
    </row>
    <row r="52" spans="1:19" ht="27" customHeight="1">
      <c r="A52" s="103">
        <v>7</v>
      </c>
      <c r="B52" s="113" t="s">
        <v>49</v>
      </c>
      <c r="C52" s="4">
        <v>1982</v>
      </c>
      <c r="D52" s="4" t="s">
        <v>64</v>
      </c>
      <c r="E52" s="4">
        <v>3</v>
      </c>
      <c r="F52" s="4">
        <v>2</v>
      </c>
      <c r="G52" s="4">
        <v>830.1</v>
      </c>
      <c r="H52" s="4">
        <v>830.1</v>
      </c>
      <c r="I52" s="4" t="s">
        <v>36</v>
      </c>
      <c r="J52" s="10">
        <f t="shared" si="9"/>
        <v>471889.36</v>
      </c>
      <c r="K52" s="10">
        <v>191410.28</v>
      </c>
      <c r="L52" s="10">
        <v>209694.83</v>
      </c>
      <c r="M52" s="10">
        <v>70784.25</v>
      </c>
      <c r="N52" s="6">
        <v>70784.25</v>
      </c>
      <c r="O52" s="10">
        <f t="shared" si="10"/>
        <v>0</v>
      </c>
      <c r="P52" s="10">
        <f t="shared" si="11"/>
        <v>568.4729068786893</v>
      </c>
      <c r="Q52" s="10">
        <v>2291</v>
      </c>
      <c r="R52" s="43">
        <v>41548</v>
      </c>
      <c r="S52" s="54"/>
    </row>
    <row r="53" spans="1:19" ht="24">
      <c r="A53" s="105"/>
      <c r="B53" s="79"/>
      <c r="C53" s="4"/>
      <c r="D53" s="4"/>
      <c r="E53" s="4"/>
      <c r="F53" s="4"/>
      <c r="G53" s="4"/>
      <c r="H53" s="4"/>
      <c r="I53" s="4" t="s">
        <v>66</v>
      </c>
      <c r="J53" s="10">
        <f t="shared" si="9"/>
        <v>108805.81</v>
      </c>
      <c r="K53" s="10">
        <v>44134.08</v>
      </c>
      <c r="L53" s="10">
        <v>48350.01</v>
      </c>
      <c r="M53" s="10">
        <v>16321.72</v>
      </c>
      <c r="N53" s="6">
        <v>16321.72</v>
      </c>
      <c r="O53" s="10">
        <f t="shared" si="10"/>
        <v>0</v>
      </c>
      <c r="P53" s="10">
        <f>J53/G52</f>
        <v>131.07554511504637</v>
      </c>
      <c r="Q53" s="10">
        <v>2291</v>
      </c>
      <c r="R53" s="43">
        <v>41548</v>
      </c>
      <c r="S53" s="54"/>
    </row>
    <row r="54" spans="1:19" ht="24">
      <c r="A54" s="103">
        <v>8</v>
      </c>
      <c r="B54" s="113" t="s">
        <v>52</v>
      </c>
      <c r="C54" s="4">
        <v>1982</v>
      </c>
      <c r="D54" s="4" t="s">
        <v>64</v>
      </c>
      <c r="E54" s="4">
        <v>3</v>
      </c>
      <c r="F54" s="4">
        <v>2</v>
      </c>
      <c r="G54" s="4">
        <v>833.8</v>
      </c>
      <c r="H54" s="4">
        <v>723.7</v>
      </c>
      <c r="I54" s="4" t="s">
        <v>36</v>
      </c>
      <c r="J54" s="10">
        <f t="shared" si="9"/>
        <v>324733.07</v>
      </c>
      <c r="K54" s="10">
        <v>131719.83</v>
      </c>
      <c r="L54" s="10">
        <v>144302.43</v>
      </c>
      <c r="M54" s="10">
        <v>48710.81</v>
      </c>
      <c r="N54" s="6">
        <v>42277.87</v>
      </c>
      <c r="O54" s="10">
        <f t="shared" si="10"/>
        <v>6432.939999999995</v>
      </c>
      <c r="P54" s="10">
        <f t="shared" si="11"/>
        <v>389.46158551211323</v>
      </c>
      <c r="Q54" s="10">
        <v>2291</v>
      </c>
      <c r="R54" s="43">
        <v>41548</v>
      </c>
      <c r="S54" s="54"/>
    </row>
    <row r="55" spans="1:19" ht="24">
      <c r="A55" s="105"/>
      <c r="B55" s="79"/>
      <c r="C55" s="4"/>
      <c r="D55" s="4"/>
      <c r="E55" s="4"/>
      <c r="F55" s="4"/>
      <c r="G55" s="4"/>
      <c r="H55" s="4"/>
      <c r="I55" s="4" t="s">
        <v>66</v>
      </c>
      <c r="J55" s="10">
        <f t="shared" si="9"/>
        <v>108792.56000000001</v>
      </c>
      <c r="K55" s="10">
        <v>44128.7</v>
      </c>
      <c r="L55" s="10">
        <v>48344.12</v>
      </c>
      <c r="M55" s="10">
        <v>16319.74</v>
      </c>
      <c r="N55" s="6">
        <v>14163.91</v>
      </c>
      <c r="O55" s="10">
        <f t="shared" si="10"/>
        <v>2155.83</v>
      </c>
      <c r="P55" s="10">
        <f>J55/G54</f>
        <v>130.47800431758216</v>
      </c>
      <c r="Q55" s="10">
        <v>2291</v>
      </c>
      <c r="R55" s="43">
        <v>41548</v>
      </c>
      <c r="S55" s="54"/>
    </row>
    <row r="56" spans="1:19" ht="36">
      <c r="A56" s="6">
        <v>9</v>
      </c>
      <c r="B56" s="19" t="s">
        <v>50</v>
      </c>
      <c r="C56" s="4">
        <v>1991</v>
      </c>
      <c r="D56" s="4" t="s">
        <v>64</v>
      </c>
      <c r="E56" s="4">
        <v>5</v>
      </c>
      <c r="F56" s="4">
        <v>3</v>
      </c>
      <c r="G56" s="4">
        <v>3266.7</v>
      </c>
      <c r="H56" s="4">
        <v>2482.1</v>
      </c>
      <c r="I56" s="4" t="s">
        <v>36</v>
      </c>
      <c r="J56" s="10">
        <f t="shared" si="9"/>
        <v>1387503.63</v>
      </c>
      <c r="K56" s="10">
        <v>562807.4</v>
      </c>
      <c r="L56" s="10">
        <v>616569.83</v>
      </c>
      <c r="M56" s="10">
        <v>208126.4</v>
      </c>
      <c r="N56" s="6">
        <v>158137.57</v>
      </c>
      <c r="O56" s="10">
        <f t="shared" si="10"/>
        <v>49988.82999999999</v>
      </c>
      <c r="P56" s="10">
        <f t="shared" si="11"/>
        <v>424.7416750849481</v>
      </c>
      <c r="Q56" s="10">
        <v>2291</v>
      </c>
      <c r="R56" s="43">
        <v>41548</v>
      </c>
      <c r="S56" s="54"/>
    </row>
    <row r="57" spans="1:19" ht="24">
      <c r="A57" s="6">
        <v>10</v>
      </c>
      <c r="B57" s="19" t="s">
        <v>51</v>
      </c>
      <c r="C57" s="4">
        <v>1930</v>
      </c>
      <c r="D57" s="4" t="s">
        <v>65</v>
      </c>
      <c r="E57" s="4">
        <v>2</v>
      </c>
      <c r="F57" s="4">
        <v>2</v>
      </c>
      <c r="G57" s="4">
        <v>407.6</v>
      </c>
      <c r="H57" s="4">
        <v>246.8</v>
      </c>
      <c r="I57" s="4" t="s">
        <v>31</v>
      </c>
      <c r="J57" s="10">
        <f t="shared" si="9"/>
        <v>291243.26</v>
      </c>
      <c r="K57" s="10">
        <v>118135.49</v>
      </c>
      <c r="L57" s="10">
        <v>129420.43</v>
      </c>
      <c r="M57" s="10">
        <v>43687.34</v>
      </c>
      <c r="N57" s="6">
        <v>26451.89</v>
      </c>
      <c r="O57" s="10">
        <f t="shared" si="10"/>
        <v>17235.449999999997</v>
      </c>
      <c r="P57" s="10">
        <f t="shared" si="11"/>
        <v>714.5320412168793</v>
      </c>
      <c r="Q57" s="10">
        <v>1888</v>
      </c>
      <c r="R57" s="43">
        <v>41548</v>
      </c>
      <c r="S57" s="54"/>
    </row>
    <row r="58" spans="1:19" ht="24">
      <c r="A58" s="6">
        <v>11</v>
      </c>
      <c r="B58" s="19" t="s">
        <v>86</v>
      </c>
      <c r="C58" s="4">
        <v>1984</v>
      </c>
      <c r="D58" s="4" t="s">
        <v>59</v>
      </c>
      <c r="E58" s="4">
        <v>2</v>
      </c>
      <c r="F58" s="4">
        <v>3</v>
      </c>
      <c r="G58" s="4">
        <v>835</v>
      </c>
      <c r="H58" s="4">
        <v>646.7</v>
      </c>
      <c r="I58" s="4" t="s">
        <v>66</v>
      </c>
      <c r="J58" s="10">
        <f t="shared" si="9"/>
        <v>191182.37999999998</v>
      </c>
      <c r="K58" s="10">
        <v>77548.17</v>
      </c>
      <c r="L58" s="10">
        <v>84956</v>
      </c>
      <c r="M58" s="10">
        <v>28678.21</v>
      </c>
      <c r="N58" s="6">
        <v>22210.24</v>
      </c>
      <c r="O58" s="10">
        <f t="shared" si="10"/>
        <v>6467.9699999999975</v>
      </c>
      <c r="P58" s="10">
        <f t="shared" si="11"/>
        <v>228.9609341317365</v>
      </c>
      <c r="Q58" s="10">
        <v>2291</v>
      </c>
      <c r="R58" s="43">
        <v>41548</v>
      </c>
      <c r="S58" s="54"/>
    </row>
    <row r="59" spans="1:19" ht="24">
      <c r="A59" s="6">
        <v>12</v>
      </c>
      <c r="B59" s="19" t="s">
        <v>87</v>
      </c>
      <c r="C59" s="4">
        <v>1980</v>
      </c>
      <c r="D59" s="4" t="s">
        <v>59</v>
      </c>
      <c r="E59" s="4">
        <v>2</v>
      </c>
      <c r="F59" s="4">
        <v>2</v>
      </c>
      <c r="G59" s="4">
        <v>526</v>
      </c>
      <c r="H59" s="4">
        <v>233.6</v>
      </c>
      <c r="I59" s="4" t="s">
        <v>66</v>
      </c>
      <c r="J59" s="10">
        <f t="shared" si="9"/>
        <v>108682.88</v>
      </c>
      <c r="K59" s="10">
        <v>44084.22</v>
      </c>
      <c r="L59" s="10">
        <v>48295.38</v>
      </c>
      <c r="M59" s="10">
        <v>16303.28</v>
      </c>
      <c r="N59" s="6">
        <v>7239.95</v>
      </c>
      <c r="O59" s="10">
        <f t="shared" si="10"/>
        <v>9063.330000000002</v>
      </c>
      <c r="P59" s="10">
        <f t="shared" si="11"/>
        <v>206.62144486692017</v>
      </c>
      <c r="Q59" s="10">
        <v>2291</v>
      </c>
      <c r="R59" s="43">
        <v>41548</v>
      </c>
      <c r="S59" s="54"/>
    </row>
    <row r="60" spans="1:20" s="2" customFormat="1" ht="24">
      <c r="A60" s="6">
        <v>13</v>
      </c>
      <c r="B60" s="19" t="s">
        <v>88</v>
      </c>
      <c r="C60" s="4">
        <v>1977</v>
      </c>
      <c r="D60" s="4" t="s">
        <v>59</v>
      </c>
      <c r="E60" s="4">
        <v>2</v>
      </c>
      <c r="F60" s="4">
        <v>2</v>
      </c>
      <c r="G60" s="4">
        <v>585.5</v>
      </c>
      <c r="H60" s="4">
        <v>437.7</v>
      </c>
      <c r="I60" s="4" t="s">
        <v>66</v>
      </c>
      <c r="J60" s="10">
        <f t="shared" si="9"/>
        <v>108682.88</v>
      </c>
      <c r="K60" s="10">
        <v>44084.22</v>
      </c>
      <c r="L60" s="10">
        <v>48295.38</v>
      </c>
      <c r="M60" s="10">
        <v>16303.28</v>
      </c>
      <c r="N60" s="6">
        <v>12187.03</v>
      </c>
      <c r="O60" s="10">
        <f t="shared" si="10"/>
        <v>4116.25</v>
      </c>
      <c r="P60" s="10">
        <f t="shared" si="11"/>
        <v>185.62404782237405</v>
      </c>
      <c r="Q60" s="10">
        <v>2291</v>
      </c>
      <c r="R60" s="43">
        <v>41548</v>
      </c>
      <c r="S60" s="56"/>
      <c r="T60"/>
    </row>
    <row r="61" spans="1:20" s="2" customFormat="1" ht="24">
      <c r="A61" s="103">
        <v>14</v>
      </c>
      <c r="B61" s="113" t="s">
        <v>89</v>
      </c>
      <c r="C61" s="4">
        <v>1975</v>
      </c>
      <c r="D61" s="4" t="s">
        <v>59</v>
      </c>
      <c r="E61" s="4">
        <v>2</v>
      </c>
      <c r="F61" s="4">
        <v>2</v>
      </c>
      <c r="G61" s="4">
        <v>556</v>
      </c>
      <c r="H61" s="4">
        <v>493.6</v>
      </c>
      <c r="I61" s="4" t="s">
        <v>66</v>
      </c>
      <c r="J61" s="10">
        <f t="shared" si="9"/>
        <v>108682.88</v>
      </c>
      <c r="K61" s="10">
        <v>44084.22</v>
      </c>
      <c r="L61" s="10">
        <v>48295.38</v>
      </c>
      <c r="M61" s="10">
        <v>16303.28</v>
      </c>
      <c r="N61" s="6">
        <v>14472.67</v>
      </c>
      <c r="O61" s="10">
        <f t="shared" si="10"/>
        <v>1830.6100000000006</v>
      </c>
      <c r="P61" s="10">
        <f t="shared" si="11"/>
        <v>195.47280575539568</v>
      </c>
      <c r="Q61" s="10">
        <v>2291</v>
      </c>
      <c r="R61" s="43">
        <v>41548</v>
      </c>
      <c r="S61" s="54"/>
      <c r="T61"/>
    </row>
    <row r="62" spans="1:20" s="2" customFormat="1" ht="24">
      <c r="A62" s="105"/>
      <c r="B62" s="79"/>
      <c r="C62" s="4"/>
      <c r="D62" s="4"/>
      <c r="E62" s="4"/>
      <c r="F62" s="4"/>
      <c r="G62" s="4"/>
      <c r="H62" s="4"/>
      <c r="I62" s="4" t="s">
        <v>31</v>
      </c>
      <c r="J62" s="10">
        <f t="shared" si="9"/>
        <v>415943.22000000003</v>
      </c>
      <c r="K62" s="10">
        <v>168717.06</v>
      </c>
      <c r="L62" s="10">
        <v>184833.83</v>
      </c>
      <c r="M62" s="10">
        <v>62392.33</v>
      </c>
      <c r="N62" s="6">
        <v>55389.14</v>
      </c>
      <c r="O62" s="10">
        <f t="shared" si="10"/>
        <v>7003.190000000002</v>
      </c>
      <c r="P62" s="10">
        <f>J62/G61</f>
        <v>748.0993165467627</v>
      </c>
      <c r="Q62" s="10">
        <v>1888</v>
      </c>
      <c r="R62" s="43">
        <v>41548</v>
      </c>
      <c r="S62" s="54"/>
      <c r="T62"/>
    </row>
    <row r="63" spans="1:19" ht="12.75">
      <c r="A63" s="20"/>
      <c r="B63" s="75" t="s">
        <v>13</v>
      </c>
      <c r="C63" s="75"/>
      <c r="D63" s="75"/>
      <c r="E63" s="75"/>
      <c r="F63" s="75"/>
      <c r="G63" s="75"/>
      <c r="H63" s="75"/>
      <c r="I63" s="75"/>
      <c r="J63" s="23">
        <f aca="true" t="shared" si="12" ref="J63:O63">SUM(J45:J62)</f>
        <v>7680488.589999998</v>
      </c>
      <c r="K63" s="23">
        <f t="shared" si="12"/>
        <v>3115400.000000001</v>
      </c>
      <c r="L63" s="23">
        <f t="shared" si="12"/>
        <v>3413000</v>
      </c>
      <c r="M63" s="23">
        <f t="shared" si="12"/>
        <v>1152088.59</v>
      </c>
      <c r="N63" s="23">
        <f t="shared" si="12"/>
        <v>963937.62</v>
      </c>
      <c r="O63" s="23">
        <f t="shared" si="12"/>
        <v>188150.96999999997</v>
      </c>
      <c r="P63" s="6"/>
      <c r="Q63" s="10"/>
      <c r="R63" s="42"/>
      <c r="S63" s="54"/>
    </row>
    <row r="64" spans="1:19" ht="12.75" hidden="1">
      <c r="A64" s="20"/>
      <c r="B64" s="76" t="s">
        <v>15</v>
      </c>
      <c r="C64" s="76"/>
      <c r="D64" s="76"/>
      <c r="E64" s="76"/>
      <c r="F64" s="76"/>
      <c r="G64" s="76"/>
      <c r="H64" s="76"/>
      <c r="I64" s="76"/>
      <c r="J64" s="23">
        <f>K64+L64+M64</f>
        <v>7680470.588235294</v>
      </c>
      <c r="K64" s="20">
        <v>3115400</v>
      </c>
      <c r="L64" s="20">
        <v>3413000</v>
      </c>
      <c r="M64" s="23">
        <f>(K64+L64)*100/85-K64-L64</f>
        <v>1152070.5882352944</v>
      </c>
      <c r="N64" s="23"/>
      <c r="O64" s="23"/>
      <c r="P64" s="6"/>
      <c r="Q64" s="10"/>
      <c r="R64" s="42"/>
      <c r="S64" s="54"/>
    </row>
    <row r="65" spans="1:19" ht="12.75">
      <c r="A65" s="6"/>
      <c r="B65" s="96" t="s">
        <v>9</v>
      </c>
      <c r="C65" s="97"/>
      <c r="D65" s="97"/>
      <c r="E65" s="97"/>
      <c r="F65" s="97"/>
      <c r="G65" s="97"/>
      <c r="H65" s="97"/>
      <c r="I65" s="98"/>
      <c r="J65" s="6"/>
      <c r="K65" s="6"/>
      <c r="L65" s="6"/>
      <c r="M65" s="6"/>
      <c r="N65" s="6"/>
      <c r="O65" s="6"/>
      <c r="P65" s="7"/>
      <c r="Q65" s="6"/>
      <c r="R65" s="42"/>
      <c r="S65" s="54"/>
    </row>
    <row r="66" spans="1:19" ht="24">
      <c r="A66" s="103">
        <v>1</v>
      </c>
      <c r="B66" s="12" t="s">
        <v>55</v>
      </c>
      <c r="C66" s="13">
        <v>1981</v>
      </c>
      <c r="D66" s="13" t="s">
        <v>64</v>
      </c>
      <c r="E66" s="13">
        <v>3</v>
      </c>
      <c r="F66" s="13">
        <v>2</v>
      </c>
      <c r="G66" s="13">
        <v>847.8</v>
      </c>
      <c r="H66" s="13">
        <v>569.1</v>
      </c>
      <c r="I66" s="4" t="s">
        <v>36</v>
      </c>
      <c r="J66" s="10">
        <v>321524.53</v>
      </c>
      <c r="K66" s="10">
        <v>159163.7</v>
      </c>
      <c r="L66" s="10">
        <v>114131.3</v>
      </c>
      <c r="M66" s="10">
        <f>J66-K66-L66</f>
        <v>48229.53000000001</v>
      </c>
      <c r="N66" s="6">
        <v>32374.21</v>
      </c>
      <c r="O66" s="10">
        <f>M66-N66</f>
        <v>15855.320000000014</v>
      </c>
      <c r="P66" s="10">
        <f>J66/G66</f>
        <v>379.2457301250295</v>
      </c>
      <c r="Q66" s="10">
        <v>2291</v>
      </c>
      <c r="R66" s="43">
        <v>41548</v>
      </c>
      <c r="S66" s="54"/>
    </row>
    <row r="67" spans="1:19" ht="24">
      <c r="A67" s="105"/>
      <c r="B67" s="36"/>
      <c r="C67" s="13"/>
      <c r="D67" s="13"/>
      <c r="E67" s="13"/>
      <c r="F67" s="13"/>
      <c r="G67" s="13"/>
      <c r="H67" s="13"/>
      <c r="I67" s="4" t="s">
        <v>66</v>
      </c>
      <c r="J67" s="10">
        <v>122010.56</v>
      </c>
      <c r="K67" s="10">
        <v>60398.36</v>
      </c>
      <c r="L67" s="10">
        <v>43309.77</v>
      </c>
      <c r="M67" s="10">
        <f aca="true" t="shared" si="13" ref="M67:M95">J67-K67-L67</f>
        <v>18302.43</v>
      </c>
      <c r="N67" s="6">
        <v>12285.14</v>
      </c>
      <c r="O67" s="10">
        <f aca="true" t="shared" si="14" ref="O67:O95">M67-N67</f>
        <v>6017.290000000001</v>
      </c>
      <c r="P67" s="10">
        <f>J67/G66</f>
        <v>143.91431941495637</v>
      </c>
      <c r="Q67" s="10">
        <v>2291</v>
      </c>
      <c r="R67" s="43">
        <v>41548</v>
      </c>
      <c r="S67" s="54"/>
    </row>
    <row r="68" spans="1:19" ht="24">
      <c r="A68" s="103">
        <v>2</v>
      </c>
      <c r="B68" s="14" t="s">
        <v>56</v>
      </c>
      <c r="C68" s="15">
        <v>1982</v>
      </c>
      <c r="D68" s="15" t="s">
        <v>64</v>
      </c>
      <c r="E68" s="15">
        <v>3</v>
      </c>
      <c r="F68" s="15">
        <v>2</v>
      </c>
      <c r="G68" s="15">
        <v>946.8</v>
      </c>
      <c r="H68" s="15">
        <v>879.7</v>
      </c>
      <c r="I68" s="4" t="s">
        <v>36</v>
      </c>
      <c r="J68" s="10">
        <v>227113.52</v>
      </c>
      <c r="K68" s="10">
        <v>112427.44</v>
      </c>
      <c r="L68" s="10">
        <v>80618.2</v>
      </c>
      <c r="M68" s="10">
        <f t="shared" si="13"/>
        <v>34067.87999999999</v>
      </c>
      <c r="N68" s="6">
        <v>31652.55</v>
      </c>
      <c r="O68" s="10">
        <f t="shared" si="14"/>
        <v>2415.329999999991</v>
      </c>
      <c r="P68" s="10">
        <f aca="true" t="shared" si="15" ref="P68:P95">J68/G68</f>
        <v>239.87486269539502</v>
      </c>
      <c r="Q68" s="10">
        <v>2291</v>
      </c>
      <c r="R68" s="43">
        <v>41548</v>
      </c>
      <c r="S68" s="54"/>
    </row>
    <row r="69" spans="1:19" ht="24">
      <c r="A69" s="105"/>
      <c r="B69" s="37"/>
      <c r="C69" s="17"/>
      <c r="D69" s="17"/>
      <c r="E69" s="17"/>
      <c r="F69" s="17"/>
      <c r="G69" s="17"/>
      <c r="H69" s="17"/>
      <c r="I69" s="18" t="s">
        <v>66</v>
      </c>
      <c r="J69" s="10">
        <v>109227.66</v>
      </c>
      <c r="K69" s="10">
        <v>54070.44</v>
      </c>
      <c r="L69" s="10">
        <v>38772.22</v>
      </c>
      <c r="M69" s="10">
        <f t="shared" si="13"/>
        <v>16385</v>
      </c>
      <c r="N69" s="6">
        <v>15222.86</v>
      </c>
      <c r="O69" s="10">
        <f t="shared" si="14"/>
        <v>1162.1399999999994</v>
      </c>
      <c r="P69" s="10">
        <f>J69/G68</f>
        <v>115.365082382763</v>
      </c>
      <c r="Q69" s="10">
        <v>2291</v>
      </c>
      <c r="R69" s="43">
        <v>41548</v>
      </c>
      <c r="S69" s="54"/>
    </row>
    <row r="70" spans="1:19" ht="24">
      <c r="A70" s="8">
        <v>3</v>
      </c>
      <c r="B70" s="37" t="s">
        <v>76</v>
      </c>
      <c r="C70" s="17">
        <v>1990</v>
      </c>
      <c r="D70" s="17" t="s">
        <v>64</v>
      </c>
      <c r="E70" s="17">
        <v>3</v>
      </c>
      <c r="F70" s="17">
        <v>3</v>
      </c>
      <c r="G70" s="17">
        <v>1479.2</v>
      </c>
      <c r="H70" s="17">
        <v>1242.6</v>
      </c>
      <c r="I70" s="18" t="s">
        <v>66</v>
      </c>
      <c r="J70" s="10">
        <v>132258.82</v>
      </c>
      <c r="K70" s="10">
        <v>65471.55</v>
      </c>
      <c r="L70" s="10">
        <v>46947.6</v>
      </c>
      <c r="M70" s="10">
        <f t="shared" si="13"/>
        <v>19839.670000000006</v>
      </c>
      <c r="N70" s="6">
        <v>16665.45</v>
      </c>
      <c r="O70" s="10">
        <f t="shared" si="14"/>
        <v>3174.220000000005</v>
      </c>
      <c r="P70" s="10">
        <f t="shared" si="15"/>
        <v>89.41239859383451</v>
      </c>
      <c r="Q70" s="10">
        <v>2291</v>
      </c>
      <c r="R70" s="43">
        <v>41548</v>
      </c>
      <c r="S70" s="54"/>
    </row>
    <row r="71" spans="1:19" ht="36">
      <c r="A71" s="8">
        <v>4</v>
      </c>
      <c r="B71" s="37" t="s">
        <v>78</v>
      </c>
      <c r="C71" s="17">
        <v>1976</v>
      </c>
      <c r="D71" s="17" t="s">
        <v>59</v>
      </c>
      <c r="E71" s="17">
        <v>2</v>
      </c>
      <c r="F71" s="17">
        <v>3</v>
      </c>
      <c r="G71" s="17">
        <v>885</v>
      </c>
      <c r="H71" s="17">
        <v>728.5</v>
      </c>
      <c r="I71" s="18" t="s">
        <v>96</v>
      </c>
      <c r="J71" s="10">
        <v>441829.04</v>
      </c>
      <c r="K71" s="10">
        <v>218718</v>
      </c>
      <c r="L71" s="10">
        <v>156835.83</v>
      </c>
      <c r="M71" s="10">
        <f t="shared" si="13"/>
        <v>66275.20999999999</v>
      </c>
      <c r="N71" s="6">
        <v>54554.53</v>
      </c>
      <c r="O71" s="10">
        <f t="shared" si="14"/>
        <v>11720.679999999993</v>
      </c>
      <c r="P71" s="10">
        <f t="shared" si="15"/>
        <v>499.2418531073446</v>
      </c>
      <c r="Q71" s="10"/>
      <c r="R71" s="43">
        <v>41548</v>
      </c>
      <c r="S71" s="54"/>
    </row>
    <row r="72" spans="1:19" ht="24">
      <c r="A72" s="8">
        <v>5</v>
      </c>
      <c r="B72" s="37" t="s">
        <v>79</v>
      </c>
      <c r="C72" s="17">
        <v>1980</v>
      </c>
      <c r="D72" s="17" t="s">
        <v>64</v>
      </c>
      <c r="E72" s="17">
        <v>3</v>
      </c>
      <c r="F72" s="17">
        <v>2</v>
      </c>
      <c r="G72" s="17">
        <v>852.8</v>
      </c>
      <c r="H72" s="17">
        <v>681</v>
      </c>
      <c r="I72" s="18" t="s">
        <v>66</v>
      </c>
      <c r="J72" s="10">
        <v>154827.16</v>
      </c>
      <c r="K72" s="10">
        <v>76643.55</v>
      </c>
      <c r="L72" s="10">
        <v>54958.69</v>
      </c>
      <c r="M72" s="10">
        <f t="shared" si="13"/>
        <v>23224.92</v>
      </c>
      <c r="N72" s="6">
        <v>18545.37</v>
      </c>
      <c r="O72" s="10">
        <f t="shared" si="14"/>
        <v>4679.549999999999</v>
      </c>
      <c r="P72" s="10">
        <f t="shared" si="15"/>
        <v>181.5515478424015</v>
      </c>
      <c r="Q72" s="10">
        <v>2291</v>
      </c>
      <c r="R72" s="43">
        <v>41548</v>
      </c>
      <c r="S72" s="54"/>
    </row>
    <row r="73" spans="1:19" ht="24">
      <c r="A73" s="103">
        <v>6</v>
      </c>
      <c r="B73" s="37" t="s">
        <v>77</v>
      </c>
      <c r="C73" s="17">
        <v>1984</v>
      </c>
      <c r="D73" s="17" t="s">
        <v>64</v>
      </c>
      <c r="E73" s="17">
        <v>3</v>
      </c>
      <c r="F73" s="17">
        <v>3</v>
      </c>
      <c r="G73" s="17">
        <v>1355.1</v>
      </c>
      <c r="H73" s="17">
        <v>1260.4</v>
      </c>
      <c r="I73" s="18" t="s">
        <v>33</v>
      </c>
      <c r="J73" s="10">
        <v>372792.16</v>
      </c>
      <c r="K73" s="10">
        <v>184542.7</v>
      </c>
      <c r="L73" s="10">
        <v>132329.79</v>
      </c>
      <c r="M73" s="10">
        <f t="shared" si="13"/>
        <v>55919.669999999955</v>
      </c>
      <c r="N73" s="6">
        <v>52010.84</v>
      </c>
      <c r="O73" s="10">
        <f t="shared" si="14"/>
        <v>3908.829999999958</v>
      </c>
      <c r="P73" s="10">
        <f t="shared" si="15"/>
        <v>275.1030625046122</v>
      </c>
      <c r="Q73" s="10">
        <v>1888</v>
      </c>
      <c r="R73" s="43">
        <v>41548</v>
      </c>
      <c r="S73" s="54"/>
    </row>
    <row r="74" spans="1:19" ht="24">
      <c r="A74" s="105"/>
      <c r="B74" s="37"/>
      <c r="C74" s="17"/>
      <c r="D74" s="17"/>
      <c r="E74" s="17"/>
      <c r="F74" s="17"/>
      <c r="G74" s="17"/>
      <c r="H74" s="17"/>
      <c r="I74" s="18" t="s">
        <v>66</v>
      </c>
      <c r="J74" s="10">
        <v>181537.95</v>
      </c>
      <c r="K74" s="10">
        <v>89866.18</v>
      </c>
      <c r="L74" s="10">
        <v>64440.23</v>
      </c>
      <c r="M74" s="10">
        <f t="shared" si="13"/>
        <v>27231.540000000015</v>
      </c>
      <c r="N74" s="6">
        <v>25327.56</v>
      </c>
      <c r="O74" s="10">
        <f t="shared" si="14"/>
        <v>1903.9800000000141</v>
      </c>
      <c r="P74" s="10">
        <f>J74/G73</f>
        <v>133.96646003984947</v>
      </c>
      <c r="Q74" s="10">
        <v>2291</v>
      </c>
      <c r="R74" s="43">
        <v>41548</v>
      </c>
      <c r="S74" s="54"/>
    </row>
    <row r="75" spans="1:19" ht="24">
      <c r="A75" s="103">
        <v>7</v>
      </c>
      <c r="B75" s="37" t="s">
        <v>80</v>
      </c>
      <c r="C75" s="17">
        <v>1981</v>
      </c>
      <c r="D75" s="17" t="s">
        <v>64</v>
      </c>
      <c r="E75" s="17">
        <v>3</v>
      </c>
      <c r="F75" s="17">
        <v>2</v>
      </c>
      <c r="G75" s="17">
        <v>850</v>
      </c>
      <c r="H75" s="17">
        <v>626.1</v>
      </c>
      <c r="I75" s="18" t="s">
        <v>33</v>
      </c>
      <c r="J75" s="10">
        <v>264619.59</v>
      </c>
      <c r="K75" s="10">
        <v>130994.06</v>
      </c>
      <c r="L75" s="10">
        <v>93931.74</v>
      </c>
      <c r="M75" s="10">
        <f t="shared" si="13"/>
        <v>39693.79000000002</v>
      </c>
      <c r="N75" s="6">
        <v>29237.24</v>
      </c>
      <c r="O75" s="10">
        <f t="shared" si="14"/>
        <v>10456.550000000021</v>
      </c>
      <c r="P75" s="10">
        <f t="shared" si="15"/>
        <v>311.31716470588236</v>
      </c>
      <c r="Q75" s="10">
        <v>1888</v>
      </c>
      <c r="R75" s="43">
        <v>41548</v>
      </c>
      <c r="S75" s="54"/>
    </row>
    <row r="76" spans="1:19" ht="24">
      <c r="A76" s="105"/>
      <c r="B76" s="37"/>
      <c r="C76" s="17"/>
      <c r="D76" s="17"/>
      <c r="E76" s="17"/>
      <c r="F76" s="17"/>
      <c r="G76" s="17"/>
      <c r="H76" s="17"/>
      <c r="I76" s="18" t="s">
        <v>66</v>
      </c>
      <c r="J76" s="10">
        <v>126133.73</v>
      </c>
      <c r="K76" s="10">
        <v>62439.45</v>
      </c>
      <c r="L76" s="10">
        <v>44773.37</v>
      </c>
      <c r="M76" s="10">
        <f t="shared" si="13"/>
        <v>18920.909999999996</v>
      </c>
      <c r="N76" s="6">
        <v>13936.18</v>
      </c>
      <c r="O76" s="10">
        <f t="shared" si="14"/>
        <v>4984.729999999996</v>
      </c>
      <c r="P76" s="10">
        <f>J76/G75</f>
        <v>148.39262352941176</v>
      </c>
      <c r="Q76" s="10">
        <v>2291</v>
      </c>
      <c r="R76" s="43">
        <v>41548</v>
      </c>
      <c r="S76" s="54"/>
    </row>
    <row r="77" spans="1:19" ht="24">
      <c r="A77" s="103">
        <v>8</v>
      </c>
      <c r="B77" s="37" t="s">
        <v>81</v>
      </c>
      <c r="C77" s="17">
        <v>1986</v>
      </c>
      <c r="D77" s="17" t="s">
        <v>64</v>
      </c>
      <c r="E77" s="17">
        <v>3</v>
      </c>
      <c r="F77" s="17">
        <v>2</v>
      </c>
      <c r="G77" s="17">
        <v>851.2</v>
      </c>
      <c r="H77" s="17">
        <v>682.8</v>
      </c>
      <c r="I77" s="18" t="s">
        <v>33</v>
      </c>
      <c r="J77" s="10">
        <v>264619.59</v>
      </c>
      <c r="K77" s="10">
        <v>130994.06</v>
      </c>
      <c r="L77" s="10">
        <v>93931.74</v>
      </c>
      <c r="M77" s="10">
        <f t="shared" si="13"/>
        <v>39693.79000000002</v>
      </c>
      <c r="N77" s="6">
        <v>31840.03</v>
      </c>
      <c r="O77" s="10">
        <f t="shared" si="14"/>
        <v>7853.760000000024</v>
      </c>
      <c r="P77" s="10">
        <f t="shared" si="15"/>
        <v>310.8782777255639</v>
      </c>
      <c r="Q77" s="10">
        <v>1888</v>
      </c>
      <c r="R77" s="43">
        <v>41548</v>
      </c>
      <c r="S77" s="54"/>
    </row>
    <row r="78" spans="1:19" ht="24">
      <c r="A78" s="105"/>
      <c r="B78" s="37"/>
      <c r="C78" s="17"/>
      <c r="D78" s="17"/>
      <c r="E78" s="17"/>
      <c r="F78" s="17"/>
      <c r="G78" s="17"/>
      <c r="H78" s="17"/>
      <c r="I78" s="18" t="s">
        <v>66</v>
      </c>
      <c r="J78" s="10">
        <v>133700.3</v>
      </c>
      <c r="K78" s="10">
        <v>66185.13</v>
      </c>
      <c r="L78" s="10">
        <v>47459.28</v>
      </c>
      <c r="M78" s="10">
        <f t="shared" si="13"/>
        <v>20055.889999999985</v>
      </c>
      <c r="N78" s="6">
        <v>16087.26</v>
      </c>
      <c r="O78" s="10">
        <f t="shared" si="14"/>
        <v>3968.6299999999846</v>
      </c>
      <c r="P78" s="10">
        <f>J78/G77</f>
        <v>157.07272086466162</v>
      </c>
      <c r="Q78" s="10">
        <v>2291</v>
      </c>
      <c r="R78" s="43">
        <v>41548</v>
      </c>
      <c r="S78" s="54"/>
    </row>
    <row r="79" spans="1:19" ht="24">
      <c r="A79" s="8">
        <v>9</v>
      </c>
      <c r="B79" s="37" t="s">
        <v>82</v>
      </c>
      <c r="C79" s="17">
        <v>1970</v>
      </c>
      <c r="D79" s="17" t="s">
        <v>59</v>
      </c>
      <c r="E79" s="17">
        <v>1</v>
      </c>
      <c r="F79" s="17">
        <v>0</v>
      </c>
      <c r="G79" s="17">
        <v>90.6</v>
      </c>
      <c r="H79" s="17">
        <v>90.6</v>
      </c>
      <c r="I79" s="18" t="s">
        <v>31</v>
      </c>
      <c r="J79" s="10">
        <v>144180.65</v>
      </c>
      <c r="K79" s="10">
        <v>71373.21</v>
      </c>
      <c r="L79" s="10">
        <v>51179.49</v>
      </c>
      <c r="M79" s="10">
        <f t="shared" si="13"/>
        <v>21627.94999999999</v>
      </c>
      <c r="N79" s="6">
        <v>21627.95</v>
      </c>
      <c r="O79" s="10">
        <f t="shared" si="14"/>
        <v>0</v>
      </c>
      <c r="P79" s="10">
        <f t="shared" si="15"/>
        <v>1591.3979028697572</v>
      </c>
      <c r="Q79" s="10">
        <v>1888</v>
      </c>
      <c r="R79" s="43">
        <v>41548</v>
      </c>
      <c r="S79" s="54"/>
    </row>
    <row r="80" spans="1:19" ht="24">
      <c r="A80" s="8">
        <v>10</v>
      </c>
      <c r="B80" s="40" t="s">
        <v>83</v>
      </c>
      <c r="C80" s="17">
        <v>1962</v>
      </c>
      <c r="D80" s="17" t="s">
        <v>65</v>
      </c>
      <c r="E80" s="17">
        <v>1</v>
      </c>
      <c r="F80" s="17">
        <v>0</v>
      </c>
      <c r="G80" s="17">
        <v>64.3</v>
      </c>
      <c r="H80" s="17">
        <v>38.9</v>
      </c>
      <c r="I80" s="18" t="s">
        <v>31</v>
      </c>
      <c r="J80" s="10">
        <v>121336.85</v>
      </c>
      <c r="K80" s="10">
        <v>60064.85</v>
      </c>
      <c r="L80" s="10">
        <v>43070.62</v>
      </c>
      <c r="M80" s="10">
        <f t="shared" si="13"/>
        <v>18201.380000000005</v>
      </c>
      <c r="N80" s="6">
        <v>11010.81</v>
      </c>
      <c r="O80" s="10">
        <f t="shared" si="14"/>
        <v>7190.570000000005</v>
      </c>
      <c r="P80" s="10">
        <f t="shared" si="15"/>
        <v>1887.0427682737172</v>
      </c>
      <c r="Q80" s="10">
        <v>1888</v>
      </c>
      <c r="R80" s="43">
        <v>41548</v>
      </c>
      <c r="S80" s="54"/>
    </row>
    <row r="81" spans="1:19" ht="24">
      <c r="A81" s="8">
        <v>11</v>
      </c>
      <c r="B81" s="40" t="s">
        <v>84</v>
      </c>
      <c r="C81" s="17">
        <v>1970</v>
      </c>
      <c r="D81" s="17" t="s">
        <v>65</v>
      </c>
      <c r="E81" s="17">
        <v>1</v>
      </c>
      <c r="F81" s="17">
        <v>0</v>
      </c>
      <c r="G81" s="17">
        <v>87.4</v>
      </c>
      <c r="H81" s="17">
        <v>87.4</v>
      </c>
      <c r="I81" s="18" t="s">
        <v>31</v>
      </c>
      <c r="J81" s="10">
        <v>142116.45</v>
      </c>
      <c r="K81" s="10">
        <v>70351.37</v>
      </c>
      <c r="L81" s="10">
        <v>50446.76</v>
      </c>
      <c r="M81" s="10">
        <f t="shared" si="13"/>
        <v>21318.320000000014</v>
      </c>
      <c r="N81" s="6">
        <v>21318.32</v>
      </c>
      <c r="O81" s="10">
        <f t="shared" si="14"/>
        <v>0</v>
      </c>
      <c r="P81" s="10">
        <f t="shared" si="15"/>
        <v>1626.0463386727688</v>
      </c>
      <c r="Q81" s="10">
        <v>1888</v>
      </c>
      <c r="R81" s="43">
        <v>41548</v>
      </c>
      <c r="S81" s="54"/>
    </row>
    <row r="82" spans="1:19" ht="24">
      <c r="A82" s="8">
        <v>12</v>
      </c>
      <c r="B82" s="16" t="s">
        <v>57</v>
      </c>
      <c r="C82" s="17">
        <v>1961</v>
      </c>
      <c r="D82" s="17" t="s">
        <v>65</v>
      </c>
      <c r="E82" s="17">
        <v>1</v>
      </c>
      <c r="F82" s="17">
        <v>0</v>
      </c>
      <c r="G82" s="17">
        <v>80</v>
      </c>
      <c r="H82" s="17">
        <v>26.4</v>
      </c>
      <c r="I82" s="18" t="s">
        <v>31</v>
      </c>
      <c r="J82" s="10">
        <v>131964.39</v>
      </c>
      <c r="K82" s="10">
        <v>65325.8</v>
      </c>
      <c r="L82" s="10">
        <v>46843.08</v>
      </c>
      <c r="M82" s="10">
        <f t="shared" si="13"/>
        <v>19795.51000000001</v>
      </c>
      <c r="N82" s="6">
        <v>6532.19</v>
      </c>
      <c r="O82" s="10">
        <f t="shared" si="14"/>
        <v>13263.32000000001</v>
      </c>
      <c r="P82" s="10">
        <f t="shared" si="15"/>
        <v>1649.5548750000003</v>
      </c>
      <c r="Q82" s="10">
        <v>1888</v>
      </c>
      <c r="R82" s="43">
        <v>41548</v>
      </c>
      <c r="S82" s="54"/>
    </row>
    <row r="83" spans="1:19" ht="24">
      <c r="A83" s="8">
        <v>13</v>
      </c>
      <c r="B83" s="19" t="s">
        <v>67</v>
      </c>
      <c r="C83" s="15">
        <v>1971</v>
      </c>
      <c r="D83" s="15" t="s">
        <v>59</v>
      </c>
      <c r="E83" s="15">
        <v>1</v>
      </c>
      <c r="F83" s="15">
        <v>0</v>
      </c>
      <c r="G83" s="15">
        <v>100.4</v>
      </c>
      <c r="H83" s="15">
        <v>29.7</v>
      </c>
      <c r="I83" s="5" t="s">
        <v>31</v>
      </c>
      <c r="J83" s="10">
        <v>167180.65</v>
      </c>
      <c r="K83" s="10">
        <v>82758.89</v>
      </c>
      <c r="L83" s="10">
        <v>59343.81</v>
      </c>
      <c r="M83" s="10">
        <f t="shared" si="13"/>
        <v>25077.949999999997</v>
      </c>
      <c r="N83" s="6">
        <v>7418.18</v>
      </c>
      <c r="O83" s="10">
        <f t="shared" si="14"/>
        <v>17659.769999999997</v>
      </c>
      <c r="P83" s="10">
        <f t="shared" si="15"/>
        <v>1665.1459163346613</v>
      </c>
      <c r="Q83" s="10">
        <v>1888</v>
      </c>
      <c r="R83" s="43">
        <v>41548</v>
      </c>
      <c r="S83" s="54"/>
    </row>
    <row r="84" spans="1:19" ht="24">
      <c r="A84" s="8">
        <v>14</v>
      </c>
      <c r="B84" s="19" t="s">
        <v>74</v>
      </c>
      <c r="C84" s="15">
        <v>1986</v>
      </c>
      <c r="D84" s="15" t="s">
        <v>64</v>
      </c>
      <c r="E84" s="15">
        <v>3</v>
      </c>
      <c r="F84" s="15">
        <v>2</v>
      </c>
      <c r="G84" s="15">
        <v>832</v>
      </c>
      <c r="H84" s="15">
        <v>585.1</v>
      </c>
      <c r="I84" s="5" t="s">
        <v>33</v>
      </c>
      <c r="J84" s="10">
        <v>264619.59</v>
      </c>
      <c r="K84" s="10">
        <v>130994.06</v>
      </c>
      <c r="L84" s="10">
        <v>93931.74</v>
      </c>
      <c r="M84" s="10">
        <f t="shared" si="13"/>
        <v>39693.79000000002</v>
      </c>
      <c r="N84" s="6">
        <v>27913.76</v>
      </c>
      <c r="O84" s="10">
        <f t="shared" si="14"/>
        <v>11780.030000000024</v>
      </c>
      <c r="P84" s="10">
        <f t="shared" si="15"/>
        <v>318.0523918269231</v>
      </c>
      <c r="Q84" s="10">
        <v>1888</v>
      </c>
      <c r="R84" s="43">
        <v>41548</v>
      </c>
      <c r="S84" s="54"/>
    </row>
    <row r="85" spans="1:19" ht="24">
      <c r="A85" s="103">
        <v>15</v>
      </c>
      <c r="B85" s="19" t="s">
        <v>75</v>
      </c>
      <c r="C85" s="15">
        <v>1989</v>
      </c>
      <c r="D85" s="15" t="s">
        <v>64</v>
      </c>
      <c r="E85" s="15">
        <v>3</v>
      </c>
      <c r="F85" s="15">
        <v>2</v>
      </c>
      <c r="G85" s="15">
        <v>1294.7</v>
      </c>
      <c r="H85" s="15">
        <v>928.4</v>
      </c>
      <c r="I85" s="5" t="s">
        <v>36</v>
      </c>
      <c r="J85" s="10">
        <v>567825</v>
      </c>
      <c r="K85" s="10">
        <v>281089.75</v>
      </c>
      <c r="L85" s="10">
        <v>201560.65</v>
      </c>
      <c r="M85" s="10">
        <f t="shared" si="13"/>
        <v>85174.6</v>
      </c>
      <c r="N85" s="6">
        <v>61076.06</v>
      </c>
      <c r="O85" s="10">
        <f t="shared" si="14"/>
        <v>24098.540000000008</v>
      </c>
      <c r="P85" s="10">
        <f t="shared" si="15"/>
        <v>438.57650420946936</v>
      </c>
      <c r="Q85" s="10">
        <v>2291</v>
      </c>
      <c r="R85" s="43">
        <v>41548</v>
      </c>
      <c r="S85" s="54"/>
    </row>
    <row r="86" spans="1:19" ht="24">
      <c r="A86" s="105"/>
      <c r="B86" s="19"/>
      <c r="C86" s="15"/>
      <c r="D86" s="15"/>
      <c r="E86" s="15"/>
      <c r="F86" s="15"/>
      <c r="G86" s="15"/>
      <c r="H86" s="15"/>
      <c r="I86" s="5" t="s">
        <v>66</v>
      </c>
      <c r="J86" s="10">
        <v>151517.54</v>
      </c>
      <c r="K86" s="10">
        <v>75005.19</v>
      </c>
      <c r="L86" s="10">
        <v>53783.87</v>
      </c>
      <c r="M86" s="10">
        <f t="shared" si="13"/>
        <v>22728.480000000003</v>
      </c>
      <c r="N86" s="6">
        <v>16297.36</v>
      </c>
      <c r="O86" s="10">
        <f t="shared" si="14"/>
        <v>6431.120000000003</v>
      </c>
      <c r="P86" s="10">
        <f>J86/G85</f>
        <v>117.02907237197806</v>
      </c>
      <c r="Q86" s="10">
        <v>2291</v>
      </c>
      <c r="R86" s="43">
        <v>41548</v>
      </c>
      <c r="S86" s="54"/>
    </row>
    <row r="87" spans="1:19" ht="24">
      <c r="A87" s="8">
        <v>16</v>
      </c>
      <c r="B87" s="19" t="s">
        <v>68</v>
      </c>
      <c r="C87" s="15">
        <v>1989</v>
      </c>
      <c r="D87" s="15" t="s">
        <v>64</v>
      </c>
      <c r="E87" s="15">
        <v>3</v>
      </c>
      <c r="F87" s="15">
        <v>2</v>
      </c>
      <c r="G87" s="15">
        <v>1295.8</v>
      </c>
      <c r="H87" s="15">
        <v>978.7</v>
      </c>
      <c r="I87" s="5" t="s">
        <v>33</v>
      </c>
      <c r="J87" s="10">
        <v>372792.16</v>
      </c>
      <c r="K87" s="10">
        <v>184542.7</v>
      </c>
      <c r="L87" s="10">
        <v>132329.79</v>
      </c>
      <c r="M87" s="10">
        <f t="shared" si="13"/>
        <v>55919.669999999955</v>
      </c>
      <c r="N87" s="6">
        <v>42234.61</v>
      </c>
      <c r="O87" s="10">
        <f t="shared" si="14"/>
        <v>13685.059999999954</v>
      </c>
      <c r="P87" s="10">
        <f t="shared" si="15"/>
        <v>287.6926686217009</v>
      </c>
      <c r="Q87" s="10">
        <v>1888</v>
      </c>
      <c r="R87" s="43">
        <v>41548</v>
      </c>
      <c r="S87" s="54"/>
    </row>
    <row r="88" spans="1:19" ht="24">
      <c r="A88" s="8">
        <v>17</v>
      </c>
      <c r="B88" s="19" t="s">
        <v>69</v>
      </c>
      <c r="C88" s="15">
        <v>1998</v>
      </c>
      <c r="D88" s="15" t="s">
        <v>64</v>
      </c>
      <c r="E88" s="15">
        <v>3</v>
      </c>
      <c r="F88" s="15">
        <v>2</v>
      </c>
      <c r="G88" s="15">
        <v>1338.1</v>
      </c>
      <c r="H88" s="15">
        <v>1338.1</v>
      </c>
      <c r="I88" s="5" t="s">
        <v>33</v>
      </c>
      <c r="J88" s="10">
        <v>318101.44</v>
      </c>
      <c r="K88" s="10">
        <v>157469.17</v>
      </c>
      <c r="L88" s="10">
        <v>112916.21</v>
      </c>
      <c r="M88" s="10">
        <f t="shared" si="13"/>
        <v>47716.05999999998</v>
      </c>
      <c r="N88" s="6">
        <v>47716.06</v>
      </c>
      <c r="O88" s="10">
        <f t="shared" si="14"/>
        <v>0</v>
      </c>
      <c r="P88" s="10">
        <f t="shared" si="15"/>
        <v>237.7262088035274</v>
      </c>
      <c r="Q88" s="10">
        <v>1888</v>
      </c>
      <c r="R88" s="43">
        <v>41548</v>
      </c>
      <c r="S88" s="54"/>
    </row>
    <row r="89" spans="1:19" ht="24">
      <c r="A89" s="8">
        <v>18</v>
      </c>
      <c r="B89" s="19" t="s">
        <v>70</v>
      </c>
      <c r="C89" s="15">
        <v>1976</v>
      </c>
      <c r="D89" s="15" t="s">
        <v>59</v>
      </c>
      <c r="E89" s="15">
        <v>3</v>
      </c>
      <c r="F89" s="15">
        <v>2</v>
      </c>
      <c r="G89" s="15">
        <v>852.3</v>
      </c>
      <c r="H89" s="15">
        <v>709.9</v>
      </c>
      <c r="I89" s="5" t="s">
        <v>33</v>
      </c>
      <c r="J89" s="10">
        <v>323165.91</v>
      </c>
      <c r="K89" s="10">
        <v>159976.23</v>
      </c>
      <c r="L89" s="10">
        <v>114713.94</v>
      </c>
      <c r="M89" s="10">
        <f t="shared" si="13"/>
        <v>48475.73999999996</v>
      </c>
      <c r="N89" s="6">
        <v>40375.71</v>
      </c>
      <c r="O89" s="10">
        <f t="shared" si="14"/>
        <v>8100.0299999999625</v>
      </c>
      <c r="P89" s="10">
        <f t="shared" si="15"/>
        <v>379.16920098556847</v>
      </c>
      <c r="Q89" s="10">
        <v>1888</v>
      </c>
      <c r="R89" s="43">
        <v>41548</v>
      </c>
      <c r="S89" s="54"/>
    </row>
    <row r="90" spans="1:19" ht="24">
      <c r="A90" s="8">
        <v>19</v>
      </c>
      <c r="B90" s="19" t="s">
        <v>71</v>
      </c>
      <c r="C90" s="15">
        <v>1976</v>
      </c>
      <c r="D90" s="15" t="s">
        <v>59</v>
      </c>
      <c r="E90" s="15">
        <v>3</v>
      </c>
      <c r="F90" s="15">
        <v>2</v>
      </c>
      <c r="G90" s="15">
        <v>870.4</v>
      </c>
      <c r="H90" s="15">
        <v>775.8</v>
      </c>
      <c r="I90" s="5" t="s">
        <v>33</v>
      </c>
      <c r="J90" s="10">
        <v>310822.93</v>
      </c>
      <c r="K90" s="10">
        <v>153866.09</v>
      </c>
      <c r="L90" s="10">
        <v>110332.55</v>
      </c>
      <c r="M90" s="10">
        <f t="shared" si="13"/>
        <v>46624.28999999999</v>
      </c>
      <c r="N90" s="6">
        <v>41556.01</v>
      </c>
      <c r="O90" s="10">
        <f t="shared" si="14"/>
        <v>5068.279999999992</v>
      </c>
      <c r="P90" s="10">
        <f t="shared" si="15"/>
        <v>357.10355009191176</v>
      </c>
      <c r="Q90" s="10">
        <v>1888</v>
      </c>
      <c r="R90" s="43">
        <v>41548</v>
      </c>
      <c r="S90" s="54"/>
    </row>
    <row r="91" spans="1:19" ht="24">
      <c r="A91" s="8">
        <v>20</v>
      </c>
      <c r="B91" s="19" t="s">
        <v>72</v>
      </c>
      <c r="C91" s="15">
        <v>1976</v>
      </c>
      <c r="D91" s="15" t="s">
        <v>64</v>
      </c>
      <c r="E91" s="15">
        <v>3</v>
      </c>
      <c r="F91" s="15">
        <v>2</v>
      </c>
      <c r="G91" s="15">
        <v>831.3</v>
      </c>
      <c r="H91" s="15">
        <v>631.1</v>
      </c>
      <c r="I91" s="5" t="s">
        <v>33</v>
      </c>
      <c r="J91" s="10">
        <v>212281.52</v>
      </c>
      <c r="K91" s="10">
        <v>105085.16</v>
      </c>
      <c r="L91" s="10">
        <v>75353.28</v>
      </c>
      <c r="M91" s="10">
        <f t="shared" si="13"/>
        <v>31843.079999999987</v>
      </c>
      <c r="N91" s="6">
        <v>24173.63</v>
      </c>
      <c r="O91" s="10">
        <f t="shared" si="14"/>
        <v>7669.449999999986</v>
      </c>
      <c r="P91" s="10">
        <f t="shared" si="15"/>
        <v>255.36090460724168</v>
      </c>
      <c r="Q91" s="10">
        <v>1888</v>
      </c>
      <c r="R91" s="43">
        <v>41548</v>
      </c>
      <c r="S91" s="54"/>
    </row>
    <row r="92" spans="1:19" ht="24">
      <c r="A92" s="103">
        <v>21</v>
      </c>
      <c r="B92" s="19" t="s">
        <v>73</v>
      </c>
      <c r="C92" s="15">
        <v>1978</v>
      </c>
      <c r="D92" s="15" t="s">
        <v>64</v>
      </c>
      <c r="E92" s="15">
        <v>3</v>
      </c>
      <c r="F92" s="15">
        <v>2</v>
      </c>
      <c r="G92" s="15">
        <v>836.6</v>
      </c>
      <c r="H92" s="15">
        <v>604.7</v>
      </c>
      <c r="I92" s="5" t="s">
        <v>33</v>
      </c>
      <c r="J92" s="10">
        <v>274165.19</v>
      </c>
      <c r="K92" s="10">
        <v>135719.42</v>
      </c>
      <c r="L92" s="10">
        <v>97320.14</v>
      </c>
      <c r="M92" s="10">
        <f t="shared" si="13"/>
        <v>41125.62999999999</v>
      </c>
      <c r="N92" s="6">
        <v>29725.15</v>
      </c>
      <c r="O92" s="10">
        <f t="shared" si="14"/>
        <v>11400.479999999989</v>
      </c>
      <c r="P92" s="10">
        <f t="shared" si="15"/>
        <v>327.71359072436053</v>
      </c>
      <c r="Q92" s="10">
        <v>1888</v>
      </c>
      <c r="R92" s="43">
        <v>41548</v>
      </c>
      <c r="S92" s="54"/>
    </row>
    <row r="93" spans="1:19" ht="24">
      <c r="A93" s="105"/>
      <c r="B93" s="19"/>
      <c r="C93" s="15"/>
      <c r="D93" s="15"/>
      <c r="E93" s="15"/>
      <c r="F93" s="15"/>
      <c r="G93" s="15"/>
      <c r="H93" s="15"/>
      <c r="I93" s="5" t="s">
        <v>66</v>
      </c>
      <c r="J93" s="10">
        <v>103125.46</v>
      </c>
      <c r="K93" s="10">
        <v>51049.67</v>
      </c>
      <c r="L93" s="10">
        <v>36606.12</v>
      </c>
      <c r="M93" s="10">
        <f t="shared" si="13"/>
        <v>15469.670000000006</v>
      </c>
      <c r="N93" s="6">
        <v>11180.86</v>
      </c>
      <c r="O93" s="10">
        <f t="shared" si="14"/>
        <v>4288.810000000005</v>
      </c>
      <c r="P93" s="10">
        <f>J93/G92</f>
        <v>123.26734401147502</v>
      </c>
      <c r="Q93" s="10">
        <v>2291</v>
      </c>
      <c r="R93" s="43">
        <v>41548</v>
      </c>
      <c r="S93" s="54"/>
    </row>
    <row r="94" spans="1:19" ht="24">
      <c r="A94" s="8">
        <v>22</v>
      </c>
      <c r="B94" s="19" t="s">
        <v>90</v>
      </c>
      <c r="C94" s="15">
        <v>1972</v>
      </c>
      <c r="D94" s="15" t="s">
        <v>59</v>
      </c>
      <c r="E94" s="15">
        <v>2</v>
      </c>
      <c r="F94" s="15">
        <v>3</v>
      </c>
      <c r="G94" s="15">
        <v>921.8</v>
      </c>
      <c r="H94" s="15">
        <v>519.8</v>
      </c>
      <c r="I94" s="5" t="s">
        <v>66</v>
      </c>
      <c r="J94" s="10">
        <v>169370.94</v>
      </c>
      <c r="K94" s="10">
        <v>83843.15</v>
      </c>
      <c r="L94" s="10">
        <v>60121.3</v>
      </c>
      <c r="M94" s="10">
        <f t="shared" si="13"/>
        <v>25406.490000000005</v>
      </c>
      <c r="N94" s="6">
        <v>14326.07</v>
      </c>
      <c r="O94" s="10">
        <f t="shared" si="14"/>
        <v>11080.420000000006</v>
      </c>
      <c r="P94" s="10">
        <f t="shared" si="15"/>
        <v>183.73935777825994</v>
      </c>
      <c r="Q94" s="10">
        <v>2291</v>
      </c>
      <c r="R94" s="43">
        <v>41548</v>
      </c>
      <c r="S94" s="54"/>
    </row>
    <row r="95" spans="1:19" ht="24">
      <c r="A95" s="8">
        <v>23</v>
      </c>
      <c r="B95" s="19" t="s">
        <v>91</v>
      </c>
      <c r="C95" s="15">
        <v>1980</v>
      </c>
      <c r="D95" s="15" t="s">
        <v>59</v>
      </c>
      <c r="E95" s="15">
        <v>3</v>
      </c>
      <c r="F95" s="15">
        <v>2</v>
      </c>
      <c r="G95" s="15">
        <v>1143.5</v>
      </c>
      <c r="H95" s="15">
        <v>896.7</v>
      </c>
      <c r="I95" s="5" t="s">
        <v>66</v>
      </c>
      <c r="J95" s="10">
        <v>165386.37</v>
      </c>
      <c r="K95" s="10">
        <v>81870.67</v>
      </c>
      <c r="L95" s="10">
        <v>58706.89</v>
      </c>
      <c r="M95" s="10">
        <f t="shared" si="13"/>
        <v>24808.809999999998</v>
      </c>
      <c r="N95" s="6">
        <v>19453.58</v>
      </c>
      <c r="O95" s="10">
        <f t="shared" si="14"/>
        <v>5355.229999999996</v>
      </c>
      <c r="P95" s="10">
        <f t="shared" si="15"/>
        <v>144.63171840839527</v>
      </c>
      <c r="Q95" s="10">
        <v>2291</v>
      </c>
      <c r="R95" s="43">
        <v>41548</v>
      </c>
      <c r="S95" s="54"/>
    </row>
    <row r="96" spans="1:19" ht="12.75">
      <c r="A96" s="20"/>
      <c r="B96" s="21" t="s">
        <v>10</v>
      </c>
      <c r="C96" s="20"/>
      <c r="D96" s="20"/>
      <c r="E96" s="20"/>
      <c r="F96" s="20"/>
      <c r="G96" s="20"/>
      <c r="H96" s="20"/>
      <c r="I96" s="22"/>
      <c r="J96" s="23">
        <f aca="true" t="shared" si="16" ref="J96:O96">SUM(J66:J95)</f>
        <v>6792147.65</v>
      </c>
      <c r="K96" s="23">
        <f t="shared" si="16"/>
        <v>3362300</v>
      </c>
      <c r="L96" s="23">
        <f t="shared" si="16"/>
        <v>2411000.0000000005</v>
      </c>
      <c r="M96" s="23">
        <f t="shared" si="16"/>
        <v>1018847.6499999999</v>
      </c>
      <c r="N96" s="23">
        <f t="shared" si="16"/>
        <v>793675.5299999999</v>
      </c>
      <c r="O96" s="23">
        <f t="shared" si="16"/>
        <v>225172.11999999994</v>
      </c>
      <c r="P96" s="10"/>
      <c r="Q96" s="10"/>
      <c r="R96" s="42"/>
      <c r="S96" s="54"/>
    </row>
    <row r="97" spans="1:19" ht="0.75" customHeight="1">
      <c r="A97" s="50"/>
      <c r="B97" s="50" t="s">
        <v>15</v>
      </c>
      <c r="C97" s="50"/>
      <c r="D97" s="50"/>
      <c r="E97" s="50"/>
      <c r="F97" s="50"/>
      <c r="G97" s="50"/>
      <c r="H97" s="50"/>
      <c r="I97" s="50"/>
      <c r="J97" s="23">
        <v>6792117.65</v>
      </c>
      <c r="K97" s="23">
        <v>3362300</v>
      </c>
      <c r="L97" s="23">
        <v>2411000</v>
      </c>
      <c r="M97" s="23">
        <v>1018817.65</v>
      </c>
      <c r="N97" s="50"/>
      <c r="O97" s="50"/>
      <c r="P97" s="50"/>
      <c r="Q97" s="50"/>
      <c r="R97" s="50"/>
      <c r="S97" s="54"/>
    </row>
    <row r="98" spans="1:19" ht="12.75">
      <c r="A98" s="96" t="s">
        <v>101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8"/>
      <c r="S98" s="54"/>
    </row>
    <row r="99" spans="1:19" ht="24">
      <c r="A99" s="20"/>
      <c r="B99" s="84" t="s">
        <v>103</v>
      </c>
      <c r="C99" s="82">
        <v>1988</v>
      </c>
      <c r="D99" s="82" t="s">
        <v>64</v>
      </c>
      <c r="E99" s="82">
        <v>5</v>
      </c>
      <c r="F99" s="82">
        <v>4</v>
      </c>
      <c r="G99" s="86">
        <v>4276.3</v>
      </c>
      <c r="H99" s="82">
        <v>3669.1</v>
      </c>
      <c r="I99" s="5" t="s">
        <v>33</v>
      </c>
      <c r="J99" s="48">
        <v>778000</v>
      </c>
      <c r="K99" s="10">
        <v>454663</v>
      </c>
      <c r="L99" s="10">
        <v>206637</v>
      </c>
      <c r="M99" s="10">
        <v>116700</v>
      </c>
      <c r="N99" s="10">
        <v>16571.4</v>
      </c>
      <c r="O99" s="10">
        <v>100128.6</v>
      </c>
      <c r="P99" s="10">
        <v>181.933</v>
      </c>
      <c r="Q99" s="10">
        <v>1888</v>
      </c>
      <c r="R99" s="43">
        <v>41548</v>
      </c>
      <c r="S99" s="54"/>
    </row>
    <row r="100" spans="1:19" ht="24">
      <c r="A100" s="20"/>
      <c r="B100" s="85"/>
      <c r="C100" s="83"/>
      <c r="D100" s="83"/>
      <c r="E100" s="83"/>
      <c r="F100" s="83"/>
      <c r="G100" s="87"/>
      <c r="H100" s="83"/>
      <c r="I100" s="5" t="s">
        <v>66</v>
      </c>
      <c r="J100" s="48">
        <v>195000</v>
      </c>
      <c r="K100" s="10">
        <v>113958</v>
      </c>
      <c r="L100" s="10">
        <v>51792</v>
      </c>
      <c r="M100" s="10">
        <v>29250</v>
      </c>
      <c r="N100" s="10">
        <v>4153.5</v>
      </c>
      <c r="O100" s="10">
        <v>25096.5</v>
      </c>
      <c r="P100" s="10">
        <v>45.6</v>
      </c>
      <c r="Q100" s="10">
        <v>2291</v>
      </c>
      <c r="R100" s="43">
        <v>41548</v>
      </c>
      <c r="S100" s="54"/>
    </row>
    <row r="101" spans="1:19" ht="24">
      <c r="A101" s="20"/>
      <c r="B101" s="84" t="s">
        <v>104</v>
      </c>
      <c r="C101" s="82">
        <v>1978</v>
      </c>
      <c r="D101" s="82" t="s">
        <v>59</v>
      </c>
      <c r="E101" s="82">
        <v>2</v>
      </c>
      <c r="F101" s="82">
        <v>3</v>
      </c>
      <c r="G101" s="82">
        <v>878.4</v>
      </c>
      <c r="H101" s="82">
        <v>764.8</v>
      </c>
      <c r="I101" s="4" t="s">
        <v>31</v>
      </c>
      <c r="J101" s="48">
        <v>625000</v>
      </c>
      <c r="K101" s="10">
        <v>365250</v>
      </c>
      <c r="L101" s="10">
        <v>166000</v>
      </c>
      <c r="M101" s="10">
        <v>93750</v>
      </c>
      <c r="N101" s="11">
        <v>12124.6875</v>
      </c>
      <c r="O101" s="11">
        <v>81625.3125</v>
      </c>
      <c r="P101" s="10">
        <v>711.52</v>
      </c>
      <c r="Q101" s="10">
        <v>1888</v>
      </c>
      <c r="R101" s="43">
        <v>41548</v>
      </c>
      <c r="S101" s="54"/>
    </row>
    <row r="102" spans="1:19" ht="36">
      <c r="A102" s="20"/>
      <c r="B102" s="88"/>
      <c r="C102" s="89"/>
      <c r="D102" s="89"/>
      <c r="E102" s="89"/>
      <c r="F102" s="89"/>
      <c r="G102" s="89"/>
      <c r="H102" s="89"/>
      <c r="I102" s="4" t="s">
        <v>109</v>
      </c>
      <c r="J102" s="48">
        <v>260000</v>
      </c>
      <c r="K102" s="10">
        <v>152153</v>
      </c>
      <c r="L102" s="10">
        <v>68847</v>
      </c>
      <c r="M102" s="10">
        <v>39000</v>
      </c>
      <c r="N102" s="10">
        <v>5043.87</v>
      </c>
      <c r="O102" s="10">
        <v>33956.13</v>
      </c>
      <c r="P102" s="49">
        <v>295.993</v>
      </c>
      <c r="Q102" s="10">
        <v>428</v>
      </c>
      <c r="R102" s="43">
        <v>41548</v>
      </c>
      <c r="S102" s="54"/>
    </row>
    <row r="103" spans="1:19" ht="24">
      <c r="A103" s="20"/>
      <c r="B103" s="85"/>
      <c r="C103" s="83"/>
      <c r="D103" s="83"/>
      <c r="E103" s="83"/>
      <c r="F103" s="83"/>
      <c r="G103" s="83"/>
      <c r="H103" s="83"/>
      <c r="I103" s="5" t="s">
        <v>66</v>
      </c>
      <c r="J103" s="48">
        <v>158000</v>
      </c>
      <c r="K103" s="10">
        <v>92335</v>
      </c>
      <c r="L103" s="10">
        <v>41965</v>
      </c>
      <c r="M103" s="10">
        <v>23700</v>
      </c>
      <c r="N103" s="49">
        <v>3065.121</v>
      </c>
      <c r="O103" s="49">
        <v>20634.879</v>
      </c>
      <c r="P103" s="49">
        <v>179.872</v>
      </c>
      <c r="Q103" s="10">
        <v>2291</v>
      </c>
      <c r="R103" s="43">
        <v>41548</v>
      </c>
      <c r="S103" s="54"/>
    </row>
    <row r="104" spans="1:19" ht="24">
      <c r="A104" s="20"/>
      <c r="B104" s="84" t="s">
        <v>105</v>
      </c>
      <c r="C104" s="82">
        <v>1972</v>
      </c>
      <c r="D104" s="82" t="s">
        <v>59</v>
      </c>
      <c r="E104" s="82">
        <v>2</v>
      </c>
      <c r="F104" s="82">
        <v>3</v>
      </c>
      <c r="G104" s="82">
        <v>905</v>
      </c>
      <c r="H104" s="82">
        <v>728.2</v>
      </c>
      <c r="I104" s="4" t="s">
        <v>31</v>
      </c>
      <c r="J104" s="48">
        <v>400000</v>
      </c>
      <c r="K104" s="10">
        <v>233760</v>
      </c>
      <c r="L104" s="10">
        <v>106240</v>
      </c>
      <c r="M104" s="10">
        <v>60000</v>
      </c>
      <c r="N104" s="10">
        <v>11700</v>
      </c>
      <c r="O104" s="10">
        <v>48300</v>
      </c>
      <c r="P104" s="49">
        <v>441.988</v>
      </c>
      <c r="Q104" s="10">
        <v>1888</v>
      </c>
      <c r="R104" s="43">
        <v>41548</v>
      </c>
      <c r="S104" s="54"/>
    </row>
    <row r="105" spans="1:19" ht="24">
      <c r="A105" s="20"/>
      <c r="B105" s="85"/>
      <c r="C105" s="83"/>
      <c r="D105" s="83"/>
      <c r="E105" s="83"/>
      <c r="F105" s="83"/>
      <c r="G105" s="83"/>
      <c r="H105" s="83"/>
      <c r="I105" s="5" t="s">
        <v>66</v>
      </c>
      <c r="J105" s="48">
        <v>115000</v>
      </c>
      <c r="K105" s="10">
        <v>67206</v>
      </c>
      <c r="L105" s="10">
        <v>30544</v>
      </c>
      <c r="M105" s="10">
        <v>17250</v>
      </c>
      <c r="N105" s="10">
        <v>3363.75</v>
      </c>
      <c r="O105" s="10">
        <v>13886.25</v>
      </c>
      <c r="P105" s="49">
        <v>127.072</v>
      </c>
      <c r="Q105" s="10">
        <v>2291</v>
      </c>
      <c r="R105" s="43">
        <v>41548</v>
      </c>
      <c r="S105" s="54"/>
    </row>
    <row r="106" spans="1:19" ht="24">
      <c r="A106" s="20"/>
      <c r="B106" s="84" t="s">
        <v>106</v>
      </c>
      <c r="C106" s="82">
        <v>1975</v>
      </c>
      <c r="D106" s="82" t="s">
        <v>59</v>
      </c>
      <c r="E106" s="82">
        <v>2</v>
      </c>
      <c r="F106" s="82">
        <v>2</v>
      </c>
      <c r="G106" s="82">
        <v>614.5</v>
      </c>
      <c r="H106" s="82">
        <v>571</v>
      </c>
      <c r="I106" s="4" t="s">
        <v>31</v>
      </c>
      <c r="J106" s="48">
        <v>410000</v>
      </c>
      <c r="K106" s="10">
        <v>239604</v>
      </c>
      <c r="L106" s="10">
        <v>108896</v>
      </c>
      <c r="M106" s="10">
        <v>61500</v>
      </c>
      <c r="N106" s="10">
        <v>4305</v>
      </c>
      <c r="O106" s="10">
        <v>57195</v>
      </c>
      <c r="P106" s="49">
        <v>667.209</v>
      </c>
      <c r="Q106" s="10">
        <v>1888</v>
      </c>
      <c r="R106" s="43">
        <v>41548</v>
      </c>
      <c r="S106" s="54"/>
    </row>
    <row r="107" spans="1:19" ht="24">
      <c r="A107" s="20"/>
      <c r="B107" s="85"/>
      <c r="C107" s="83"/>
      <c r="D107" s="83"/>
      <c r="E107" s="83"/>
      <c r="F107" s="83"/>
      <c r="G107" s="83"/>
      <c r="H107" s="83"/>
      <c r="I107" s="5" t="s">
        <v>66</v>
      </c>
      <c r="J107" s="48">
        <v>111000</v>
      </c>
      <c r="K107" s="10">
        <v>64868</v>
      </c>
      <c r="L107" s="10">
        <v>29482</v>
      </c>
      <c r="M107" s="10">
        <v>16650</v>
      </c>
      <c r="N107" s="10">
        <v>1165.5</v>
      </c>
      <c r="O107" s="10">
        <v>15484.5</v>
      </c>
      <c r="P107" s="49">
        <v>180.635</v>
      </c>
      <c r="Q107" s="10">
        <v>2291</v>
      </c>
      <c r="R107" s="43">
        <v>41548</v>
      </c>
      <c r="S107" s="54"/>
    </row>
    <row r="108" spans="1:19" ht="24">
      <c r="A108" s="20"/>
      <c r="B108" s="84" t="s">
        <v>107</v>
      </c>
      <c r="C108" s="82">
        <v>1977</v>
      </c>
      <c r="D108" s="82" t="s">
        <v>59</v>
      </c>
      <c r="E108" s="82">
        <v>2</v>
      </c>
      <c r="F108" s="82">
        <v>2</v>
      </c>
      <c r="G108" s="82">
        <v>872.7</v>
      </c>
      <c r="H108" s="82">
        <v>827.3</v>
      </c>
      <c r="I108" s="4" t="s">
        <v>31</v>
      </c>
      <c r="J108" s="48">
        <v>570824</v>
      </c>
      <c r="K108" s="10">
        <v>333590</v>
      </c>
      <c r="L108" s="10">
        <v>151610</v>
      </c>
      <c r="M108" s="10">
        <v>85624</v>
      </c>
      <c r="N108" s="49">
        <v>4452.448</v>
      </c>
      <c r="O108" s="49">
        <v>81171.552</v>
      </c>
      <c r="P108" s="10">
        <v>654.089</v>
      </c>
      <c r="Q108" s="10">
        <v>1888</v>
      </c>
      <c r="R108" s="43">
        <v>41548</v>
      </c>
      <c r="S108" s="54"/>
    </row>
    <row r="109" spans="1:19" ht="24">
      <c r="A109" s="20"/>
      <c r="B109" s="85"/>
      <c r="C109" s="83"/>
      <c r="D109" s="83"/>
      <c r="E109" s="83"/>
      <c r="F109" s="83"/>
      <c r="G109" s="83"/>
      <c r="H109" s="83"/>
      <c r="I109" s="5" t="s">
        <v>66</v>
      </c>
      <c r="J109" s="48">
        <v>106000</v>
      </c>
      <c r="K109" s="10">
        <v>61945</v>
      </c>
      <c r="L109" s="10">
        <v>28155</v>
      </c>
      <c r="M109" s="10">
        <v>15900</v>
      </c>
      <c r="N109" s="10">
        <v>826.8</v>
      </c>
      <c r="O109" s="10">
        <v>15073.2</v>
      </c>
      <c r="P109" s="49">
        <v>121.462</v>
      </c>
      <c r="Q109" s="10">
        <v>2291</v>
      </c>
      <c r="R109" s="43">
        <v>41548</v>
      </c>
      <c r="S109" s="54"/>
    </row>
    <row r="110" spans="1:19" ht="48">
      <c r="A110" s="20"/>
      <c r="B110" s="46" t="s">
        <v>102</v>
      </c>
      <c r="C110" s="6">
        <v>1974</v>
      </c>
      <c r="D110" s="6" t="s">
        <v>108</v>
      </c>
      <c r="E110" s="6">
        <v>2</v>
      </c>
      <c r="F110" s="6">
        <v>2</v>
      </c>
      <c r="G110" s="6">
        <v>490.6</v>
      </c>
      <c r="H110" s="6">
        <v>296.1</v>
      </c>
      <c r="I110" s="4" t="s">
        <v>110</v>
      </c>
      <c r="J110" s="48">
        <v>470000</v>
      </c>
      <c r="K110" s="10">
        <v>274668</v>
      </c>
      <c r="L110" s="10">
        <v>124832</v>
      </c>
      <c r="M110" s="10">
        <v>70500</v>
      </c>
      <c r="N110" s="10">
        <v>27946.2</v>
      </c>
      <c r="O110" s="10">
        <v>42553.8</v>
      </c>
      <c r="P110" s="49">
        <v>958.01</v>
      </c>
      <c r="Q110" s="10">
        <v>2291</v>
      </c>
      <c r="R110" s="43">
        <v>41548</v>
      </c>
      <c r="S110" s="54"/>
    </row>
    <row r="111" spans="1:19" ht="12.75">
      <c r="A111" s="6"/>
      <c r="B111" s="72" t="s">
        <v>15</v>
      </c>
      <c r="C111" s="73"/>
      <c r="D111" s="73"/>
      <c r="E111" s="73"/>
      <c r="F111" s="73"/>
      <c r="G111" s="73"/>
      <c r="H111" s="73"/>
      <c r="I111" s="74"/>
      <c r="J111" s="23">
        <v>4198824</v>
      </c>
      <c r="K111" s="20">
        <v>2454000</v>
      </c>
      <c r="L111" s="20">
        <v>1115000</v>
      </c>
      <c r="M111" s="23">
        <v>629824</v>
      </c>
      <c r="N111" s="23">
        <v>94718.28</v>
      </c>
      <c r="O111" s="23">
        <v>535105.72</v>
      </c>
      <c r="P111" s="10"/>
      <c r="Q111" s="10"/>
      <c r="R111" s="42"/>
      <c r="S111" s="54"/>
    </row>
    <row r="112" spans="1:19" ht="12.75">
      <c r="A112" s="20"/>
      <c r="B112" s="72" t="s">
        <v>14</v>
      </c>
      <c r="C112" s="73"/>
      <c r="D112" s="73"/>
      <c r="E112" s="73"/>
      <c r="F112" s="73"/>
      <c r="G112" s="73"/>
      <c r="H112" s="73"/>
      <c r="I112" s="74"/>
      <c r="J112" s="23">
        <f>J111+J96+J63+J42+J36+J18</f>
        <v>27301127.310000002</v>
      </c>
      <c r="K112" s="20">
        <v>13190900</v>
      </c>
      <c r="L112" s="20">
        <v>10015000</v>
      </c>
      <c r="M112" s="23">
        <f>M111+M96+M63+M42+M36+M18</f>
        <v>4095227.3100000005</v>
      </c>
      <c r="N112" s="23">
        <f>N111+N96+N63+N42+N36+N18</f>
        <v>2587215.66</v>
      </c>
      <c r="O112" s="23">
        <f>O111+O96+O63+O42+O36+O18</f>
        <v>1508011.65</v>
      </c>
      <c r="P112" s="6"/>
      <c r="Q112" s="10"/>
      <c r="R112" s="42"/>
      <c r="S112" s="54"/>
    </row>
    <row r="113" ht="12.75">
      <c r="J113" s="38"/>
    </row>
  </sheetData>
  <sheetProtection/>
  <mergeCells count="99">
    <mergeCell ref="A54:A55"/>
    <mergeCell ref="A92:A93"/>
    <mergeCell ref="A75:A76"/>
    <mergeCell ref="A77:A78"/>
    <mergeCell ref="A26:A27"/>
    <mergeCell ref="A28:A29"/>
    <mergeCell ref="A30:A31"/>
    <mergeCell ref="A49:A50"/>
    <mergeCell ref="A52:A53"/>
    <mergeCell ref="A66:A67"/>
    <mergeCell ref="A68:A69"/>
    <mergeCell ref="A61:A62"/>
    <mergeCell ref="B61:B62"/>
    <mergeCell ref="B65:I65"/>
    <mergeCell ref="A85:A86"/>
    <mergeCell ref="A73:A74"/>
    <mergeCell ref="B111:I111"/>
    <mergeCell ref="B112:I112"/>
    <mergeCell ref="B38:I38"/>
    <mergeCell ref="B42:I42"/>
    <mergeCell ref="B43:I43"/>
    <mergeCell ref="B44:I44"/>
    <mergeCell ref="B63:I63"/>
    <mergeCell ref="B64:I64"/>
    <mergeCell ref="A98:R98"/>
    <mergeCell ref="B54:B55"/>
    <mergeCell ref="B28:B29"/>
    <mergeCell ref="B26:B27"/>
    <mergeCell ref="B19:I19"/>
    <mergeCell ref="B20:I20"/>
    <mergeCell ref="B52:B53"/>
    <mergeCell ref="B32:I32"/>
    <mergeCell ref="B37:I37"/>
    <mergeCell ref="B30:B31"/>
    <mergeCell ref="B49:B50"/>
    <mergeCell ref="R7:R10"/>
    <mergeCell ref="K8:K10"/>
    <mergeCell ref="L8:L10"/>
    <mergeCell ref="M8:O8"/>
    <mergeCell ref="N9:N10"/>
    <mergeCell ref="K7:O7"/>
    <mergeCell ref="M9:M10"/>
    <mergeCell ref="Q7:Q10"/>
    <mergeCell ref="A23:A25"/>
    <mergeCell ref="P7:P10"/>
    <mergeCell ref="E7:E10"/>
    <mergeCell ref="F7:F10"/>
    <mergeCell ref="G7:H8"/>
    <mergeCell ref="G9:G10"/>
    <mergeCell ref="H9:H10"/>
    <mergeCell ref="B23:B25"/>
    <mergeCell ref="A5:O5"/>
    <mergeCell ref="A7:A10"/>
    <mergeCell ref="B7:B10"/>
    <mergeCell ref="B11:I11"/>
    <mergeCell ref="C7:C10"/>
    <mergeCell ref="D7:D10"/>
    <mergeCell ref="O9:O10"/>
    <mergeCell ref="I7:I10"/>
    <mergeCell ref="J7:J10"/>
    <mergeCell ref="O1:R1"/>
    <mergeCell ref="O2:R2"/>
    <mergeCell ref="O3:R3"/>
    <mergeCell ref="O4:R4"/>
    <mergeCell ref="H99:H100"/>
    <mergeCell ref="B101:B103"/>
    <mergeCell ref="C101:C103"/>
    <mergeCell ref="D101:D103"/>
    <mergeCell ref="E101:E103"/>
    <mergeCell ref="F101:F103"/>
    <mergeCell ref="G101:G103"/>
    <mergeCell ref="H101:H103"/>
    <mergeCell ref="B99:B100"/>
    <mergeCell ref="C99:C100"/>
    <mergeCell ref="D104:D105"/>
    <mergeCell ref="E104:E105"/>
    <mergeCell ref="F99:F100"/>
    <mergeCell ref="G99:G100"/>
    <mergeCell ref="D99:D100"/>
    <mergeCell ref="E99:E100"/>
    <mergeCell ref="F104:F105"/>
    <mergeCell ref="G104:G105"/>
    <mergeCell ref="H104:H105"/>
    <mergeCell ref="B106:B107"/>
    <mergeCell ref="C106:C107"/>
    <mergeCell ref="D106:D107"/>
    <mergeCell ref="E106:E107"/>
    <mergeCell ref="F106:F107"/>
    <mergeCell ref="G106:G107"/>
    <mergeCell ref="H106:H107"/>
    <mergeCell ref="B104:B105"/>
    <mergeCell ref="C104:C105"/>
    <mergeCell ref="F108:F109"/>
    <mergeCell ref="G108:G109"/>
    <mergeCell ref="H108:H109"/>
    <mergeCell ref="B108:B109"/>
    <mergeCell ref="C108:C109"/>
    <mergeCell ref="D108:D109"/>
    <mergeCell ref="E108:E10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  <ignoredErrors>
    <ignoredError sqref="P29 P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5" sqref="A5:I5"/>
    </sheetView>
  </sheetViews>
  <sheetFormatPr defaultColWidth="9.140625" defaultRowHeight="12.75"/>
  <cols>
    <col min="1" max="1" width="3.00390625" style="3" customWidth="1"/>
    <col min="2" max="2" width="26.7109375" style="3" customWidth="1"/>
    <col min="3" max="3" width="22.8515625" style="3" customWidth="1"/>
    <col min="4" max="4" width="12.421875" style="3" customWidth="1"/>
    <col min="5" max="5" width="14.140625" style="3" customWidth="1"/>
    <col min="6" max="6" width="14.7109375" style="3" customWidth="1"/>
    <col min="7" max="7" width="9.8515625" style="3" hidden="1" customWidth="1"/>
    <col min="8" max="8" width="21.7109375" style="3" customWidth="1"/>
    <col min="9" max="9" width="17.421875" style="3" customWidth="1"/>
  </cols>
  <sheetData>
    <row r="1" spans="8:9" ht="12.75">
      <c r="H1" s="117" t="s">
        <v>118</v>
      </c>
      <c r="I1" s="117"/>
    </row>
    <row r="2" spans="8:9" ht="12.75">
      <c r="H2" s="118" t="s">
        <v>115</v>
      </c>
      <c r="I2" s="118"/>
    </row>
    <row r="3" spans="8:9" ht="12.75">
      <c r="H3" s="118" t="s">
        <v>116</v>
      </c>
      <c r="I3" s="118"/>
    </row>
    <row r="4" spans="8:9" ht="12.75">
      <c r="H4" s="118" t="s">
        <v>117</v>
      </c>
      <c r="I4" s="118"/>
    </row>
    <row r="5" spans="1:9" ht="25.5" customHeight="1">
      <c r="A5" s="122" t="s">
        <v>63</v>
      </c>
      <c r="B5" s="122"/>
      <c r="C5" s="122"/>
      <c r="D5" s="122"/>
      <c r="E5" s="122"/>
      <c r="F5" s="122"/>
      <c r="G5" s="122"/>
      <c r="H5" s="122"/>
      <c r="I5" s="122"/>
    </row>
    <row r="7" spans="1:9" ht="12.75" customHeight="1">
      <c r="A7" s="123" t="s">
        <v>0</v>
      </c>
      <c r="B7" s="123" t="s">
        <v>95</v>
      </c>
      <c r="C7" s="114" t="s">
        <v>1</v>
      </c>
      <c r="D7" s="114" t="s">
        <v>2</v>
      </c>
      <c r="E7" s="119" t="s">
        <v>3</v>
      </c>
      <c r="F7" s="120"/>
      <c r="G7" s="120"/>
      <c r="H7" s="120"/>
      <c r="I7" s="121"/>
    </row>
    <row r="8" spans="1:9" ht="12.75">
      <c r="A8" s="124"/>
      <c r="B8" s="124"/>
      <c r="C8" s="115"/>
      <c r="D8" s="115"/>
      <c r="E8" s="123" t="s">
        <v>4</v>
      </c>
      <c r="F8" s="123" t="s">
        <v>5</v>
      </c>
      <c r="G8" s="119" t="s">
        <v>6</v>
      </c>
      <c r="H8" s="120"/>
      <c r="I8" s="121"/>
    </row>
    <row r="9" spans="1:9" ht="12.75" customHeight="1">
      <c r="A9" s="124"/>
      <c r="B9" s="124"/>
      <c r="C9" s="115"/>
      <c r="D9" s="115"/>
      <c r="E9" s="124"/>
      <c r="F9" s="124"/>
      <c r="G9" s="123" t="s">
        <v>28</v>
      </c>
      <c r="H9" s="123" t="s">
        <v>123</v>
      </c>
      <c r="I9" s="123" t="s">
        <v>7</v>
      </c>
    </row>
    <row r="10" spans="1:9" ht="79.5" customHeight="1">
      <c r="A10" s="125"/>
      <c r="B10" s="125"/>
      <c r="C10" s="116"/>
      <c r="D10" s="116"/>
      <c r="E10" s="125"/>
      <c r="F10" s="125"/>
      <c r="G10" s="125"/>
      <c r="H10" s="125"/>
      <c r="I10" s="125"/>
    </row>
    <row r="11" spans="1:9" ht="12.75">
      <c r="A11" s="58"/>
      <c r="B11" s="126" t="s">
        <v>12</v>
      </c>
      <c r="C11" s="127"/>
      <c r="D11" s="59"/>
      <c r="E11" s="58"/>
      <c r="F11" s="58"/>
      <c r="G11" s="59"/>
      <c r="H11" s="59"/>
      <c r="I11" s="59"/>
    </row>
    <row r="12" spans="1:9" ht="12.75">
      <c r="A12" s="58">
        <v>1</v>
      </c>
      <c r="B12" s="60" t="s">
        <v>39</v>
      </c>
      <c r="C12" s="57" t="s">
        <v>31</v>
      </c>
      <c r="D12" s="59">
        <f aca="true" t="shared" si="0" ref="D12:D25">E12+F12+G12</f>
        <v>274734.94</v>
      </c>
      <c r="E12" s="59">
        <v>111439.28</v>
      </c>
      <c r="F12" s="59">
        <v>122084.57</v>
      </c>
      <c r="G12" s="59">
        <v>41211.09</v>
      </c>
      <c r="H12" s="58">
        <v>35420.24</v>
      </c>
      <c r="I12" s="59">
        <f aca="true" t="shared" si="1" ref="I12:I25">G12-H12</f>
        <v>5790.8499999999985</v>
      </c>
    </row>
    <row r="13" spans="1:9" ht="12.75">
      <c r="A13" s="58">
        <v>2</v>
      </c>
      <c r="B13" s="60" t="s">
        <v>45</v>
      </c>
      <c r="C13" s="57" t="s">
        <v>31</v>
      </c>
      <c r="D13" s="59">
        <f t="shared" si="0"/>
        <v>710020.12</v>
      </c>
      <c r="E13" s="59">
        <v>288002.35</v>
      </c>
      <c r="F13" s="59">
        <v>315513.9</v>
      </c>
      <c r="G13" s="59">
        <v>106503.87</v>
      </c>
      <c r="H13" s="58">
        <v>100863.95</v>
      </c>
      <c r="I13" s="59">
        <f t="shared" si="1"/>
        <v>5639.919999999998</v>
      </c>
    </row>
    <row r="14" spans="1:9" ht="12.75">
      <c r="A14" s="58">
        <v>3</v>
      </c>
      <c r="B14" s="60" t="s">
        <v>46</v>
      </c>
      <c r="C14" s="57" t="s">
        <v>31</v>
      </c>
      <c r="D14" s="59">
        <f t="shared" si="0"/>
        <v>696916.61</v>
      </c>
      <c r="E14" s="59">
        <v>282687.22</v>
      </c>
      <c r="F14" s="59">
        <v>309691.05</v>
      </c>
      <c r="G14" s="59">
        <v>104538.34</v>
      </c>
      <c r="H14" s="58">
        <v>93647.25</v>
      </c>
      <c r="I14" s="59">
        <f t="shared" si="1"/>
        <v>10891.089999999997</v>
      </c>
    </row>
    <row r="15" spans="1:9" ht="12.75">
      <c r="A15" s="58">
        <v>4</v>
      </c>
      <c r="B15" s="60" t="s">
        <v>47</v>
      </c>
      <c r="C15" s="57" t="s">
        <v>31</v>
      </c>
      <c r="D15" s="59">
        <f t="shared" si="0"/>
        <v>386713.68000000005</v>
      </c>
      <c r="E15" s="59">
        <v>156860.79</v>
      </c>
      <c r="F15" s="59">
        <v>171844.99</v>
      </c>
      <c r="G15" s="59">
        <v>58007.9</v>
      </c>
      <c r="H15" s="58">
        <v>58007.9</v>
      </c>
      <c r="I15" s="59">
        <f t="shared" si="1"/>
        <v>0</v>
      </c>
    </row>
    <row r="16" spans="1:9" ht="12.75">
      <c r="A16" s="131">
        <v>5</v>
      </c>
      <c r="B16" s="129" t="s">
        <v>48</v>
      </c>
      <c r="C16" s="57" t="s">
        <v>36</v>
      </c>
      <c r="D16" s="59">
        <f t="shared" si="0"/>
        <v>942763.2399999999</v>
      </c>
      <c r="E16" s="59">
        <v>382409.05</v>
      </c>
      <c r="F16" s="59">
        <v>418938.85</v>
      </c>
      <c r="G16" s="59">
        <v>141415.34</v>
      </c>
      <c r="H16" s="58">
        <v>105478.44</v>
      </c>
      <c r="I16" s="59">
        <f t="shared" si="1"/>
        <v>35936.899999999994</v>
      </c>
    </row>
    <row r="17" spans="1:9" ht="12.75">
      <c r="A17" s="132"/>
      <c r="B17" s="130"/>
      <c r="C17" s="57" t="s">
        <v>66</v>
      </c>
      <c r="D17" s="59">
        <f t="shared" si="0"/>
        <v>333177.94</v>
      </c>
      <c r="E17" s="59">
        <v>135145.29</v>
      </c>
      <c r="F17" s="59">
        <v>148055.11</v>
      </c>
      <c r="G17" s="59">
        <v>49977.54</v>
      </c>
      <c r="H17" s="58">
        <v>37276.61</v>
      </c>
      <c r="I17" s="59">
        <f t="shared" si="1"/>
        <v>12700.93</v>
      </c>
    </row>
    <row r="18" spans="1:9" ht="12.75">
      <c r="A18" s="58">
        <v>6</v>
      </c>
      <c r="B18" s="60" t="s">
        <v>85</v>
      </c>
      <c r="C18" s="57" t="s">
        <v>31</v>
      </c>
      <c r="D18" s="59">
        <f t="shared" si="0"/>
        <v>710020.13</v>
      </c>
      <c r="E18" s="59">
        <v>288002.35</v>
      </c>
      <c r="F18" s="59">
        <v>315513.91</v>
      </c>
      <c r="G18" s="59">
        <v>106503.87</v>
      </c>
      <c r="H18" s="58">
        <v>93606.99</v>
      </c>
      <c r="I18" s="59">
        <f t="shared" si="1"/>
        <v>12896.87999999999</v>
      </c>
    </row>
    <row r="19" spans="1:9" ht="12.75">
      <c r="A19" s="131">
        <v>7</v>
      </c>
      <c r="B19" s="129" t="s">
        <v>49</v>
      </c>
      <c r="C19" s="64" t="s">
        <v>36</v>
      </c>
      <c r="D19" s="59">
        <f t="shared" si="0"/>
        <v>471889.36</v>
      </c>
      <c r="E19" s="59">
        <v>191410.28</v>
      </c>
      <c r="F19" s="59">
        <v>209694.83</v>
      </c>
      <c r="G19" s="59">
        <v>70784.25</v>
      </c>
      <c r="H19" s="58">
        <v>70784.25</v>
      </c>
      <c r="I19" s="59">
        <f t="shared" si="1"/>
        <v>0</v>
      </c>
    </row>
    <row r="20" spans="1:9" ht="12.75">
      <c r="A20" s="132"/>
      <c r="B20" s="130"/>
      <c r="C20" s="64" t="s">
        <v>66</v>
      </c>
      <c r="D20" s="59">
        <f t="shared" si="0"/>
        <v>108805.81</v>
      </c>
      <c r="E20" s="59">
        <v>44134.08</v>
      </c>
      <c r="F20" s="59">
        <v>48350.01</v>
      </c>
      <c r="G20" s="59">
        <v>16321.72</v>
      </c>
      <c r="H20" s="58">
        <v>16321.72</v>
      </c>
      <c r="I20" s="59">
        <f t="shared" si="1"/>
        <v>0</v>
      </c>
    </row>
    <row r="21" spans="1:9" ht="12.75">
      <c r="A21" s="131">
        <v>8</v>
      </c>
      <c r="B21" s="129" t="s">
        <v>52</v>
      </c>
      <c r="C21" s="64" t="s">
        <v>36</v>
      </c>
      <c r="D21" s="59">
        <f t="shared" si="0"/>
        <v>324733.07</v>
      </c>
      <c r="E21" s="59">
        <v>131719.83</v>
      </c>
      <c r="F21" s="59">
        <v>144302.43</v>
      </c>
      <c r="G21" s="59">
        <v>48710.81</v>
      </c>
      <c r="H21" s="58">
        <v>42277.87</v>
      </c>
      <c r="I21" s="59">
        <f t="shared" si="1"/>
        <v>6432.939999999995</v>
      </c>
    </row>
    <row r="22" spans="1:9" ht="12.75">
      <c r="A22" s="132"/>
      <c r="B22" s="130"/>
      <c r="C22" s="64" t="s">
        <v>66</v>
      </c>
      <c r="D22" s="59">
        <f t="shared" si="0"/>
        <v>108792.56000000001</v>
      </c>
      <c r="E22" s="59">
        <v>44128.7</v>
      </c>
      <c r="F22" s="59">
        <v>48344.12</v>
      </c>
      <c r="G22" s="59">
        <v>16319.74</v>
      </c>
      <c r="H22" s="58">
        <v>14163.91</v>
      </c>
      <c r="I22" s="59">
        <f t="shared" si="1"/>
        <v>2155.83</v>
      </c>
    </row>
    <row r="23" spans="1:9" ht="25.5">
      <c r="A23" s="58">
        <v>9</v>
      </c>
      <c r="B23" s="60" t="s">
        <v>50</v>
      </c>
      <c r="C23" s="64" t="s">
        <v>36</v>
      </c>
      <c r="D23" s="59">
        <f t="shared" si="0"/>
        <v>1387503.63</v>
      </c>
      <c r="E23" s="59">
        <v>562807.4</v>
      </c>
      <c r="F23" s="59">
        <v>616569.83</v>
      </c>
      <c r="G23" s="59">
        <v>208126.4</v>
      </c>
      <c r="H23" s="58">
        <v>158137.57</v>
      </c>
      <c r="I23" s="59">
        <f t="shared" si="1"/>
        <v>49988.82999999999</v>
      </c>
    </row>
    <row r="24" spans="1:9" ht="25.5">
      <c r="A24" s="58">
        <v>10</v>
      </c>
      <c r="B24" s="60" t="s">
        <v>51</v>
      </c>
      <c r="C24" s="64" t="s">
        <v>31</v>
      </c>
      <c r="D24" s="59">
        <f t="shared" si="0"/>
        <v>291243.26</v>
      </c>
      <c r="E24" s="59">
        <v>118135.49</v>
      </c>
      <c r="F24" s="59">
        <v>129420.43</v>
      </c>
      <c r="G24" s="59">
        <v>43687.34</v>
      </c>
      <c r="H24" s="58">
        <v>26451.89</v>
      </c>
      <c r="I24" s="59">
        <f t="shared" si="1"/>
        <v>17235.449999999997</v>
      </c>
    </row>
    <row r="25" spans="1:9" ht="12.75">
      <c r="A25" s="58">
        <v>11</v>
      </c>
      <c r="B25" s="60" t="s">
        <v>86</v>
      </c>
      <c r="C25" s="64" t="s">
        <v>66</v>
      </c>
      <c r="D25" s="59">
        <f t="shared" si="0"/>
        <v>191182.37999999998</v>
      </c>
      <c r="E25" s="59">
        <v>77548.17</v>
      </c>
      <c r="F25" s="59">
        <v>84956</v>
      </c>
      <c r="G25" s="59">
        <v>28678.21</v>
      </c>
      <c r="H25" s="58">
        <v>22210.24</v>
      </c>
      <c r="I25" s="59">
        <f t="shared" si="1"/>
        <v>6467.9699999999975</v>
      </c>
    </row>
    <row r="26" spans="1:9" ht="12.75">
      <c r="A26" s="69"/>
      <c r="B26" s="70"/>
      <c r="C26" s="67"/>
      <c r="D26" s="68"/>
      <c r="E26" s="68"/>
      <c r="F26" s="68"/>
      <c r="G26" s="68"/>
      <c r="H26" s="69"/>
      <c r="I26" s="68"/>
    </row>
    <row r="27" spans="1:9" ht="12.75">
      <c r="A27" s="69"/>
      <c r="B27" s="70"/>
      <c r="C27" s="67"/>
      <c r="D27" s="68"/>
      <c r="E27" s="68"/>
      <c r="F27" s="68"/>
      <c r="G27" s="68"/>
      <c r="H27" s="69"/>
      <c r="I27" s="68"/>
    </row>
    <row r="28" spans="1:9" ht="12.75">
      <c r="A28" s="65"/>
      <c r="B28" s="66"/>
      <c r="C28" s="67"/>
      <c r="D28" s="68"/>
      <c r="E28" s="68"/>
      <c r="F28" s="68"/>
      <c r="G28" s="68"/>
      <c r="H28" s="69"/>
      <c r="I28" s="68"/>
    </row>
    <row r="29" spans="1:9" ht="15.75" customHeight="1">
      <c r="A29" s="128" t="s">
        <v>119</v>
      </c>
      <c r="B29" s="128"/>
      <c r="C29" s="128"/>
      <c r="D29" s="62"/>
      <c r="E29" s="62"/>
      <c r="F29" s="128" t="s">
        <v>122</v>
      </c>
      <c r="G29" s="128"/>
      <c r="H29" s="128"/>
      <c r="I29" s="128"/>
    </row>
    <row r="30" spans="1:9" ht="15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7.25" customHeight="1">
      <c r="A31" s="128" t="s">
        <v>120</v>
      </c>
      <c r="B31" s="128"/>
      <c r="C31" s="128"/>
      <c r="D31" s="62"/>
      <c r="E31" s="62"/>
      <c r="F31" s="128" t="s">
        <v>121</v>
      </c>
      <c r="G31" s="128"/>
      <c r="H31" s="128"/>
      <c r="I31" s="128"/>
    </row>
    <row r="32" spans="1:9" ht="11.25" customHeight="1">
      <c r="A32" s="123" t="s">
        <v>0</v>
      </c>
      <c r="B32" s="123" t="s">
        <v>95</v>
      </c>
      <c r="C32" s="114" t="s">
        <v>1</v>
      </c>
      <c r="D32" s="114" t="s">
        <v>2</v>
      </c>
      <c r="E32" s="119" t="s">
        <v>3</v>
      </c>
      <c r="F32" s="120"/>
      <c r="G32" s="120"/>
      <c r="H32" s="120"/>
      <c r="I32" s="121"/>
    </row>
    <row r="33" spans="1:9" ht="14.25" customHeight="1">
      <c r="A33" s="124"/>
      <c r="B33" s="124"/>
      <c r="C33" s="115"/>
      <c r="D33" s="115"/>
      <c r="E33" s="123" t="s">
        <v>4</v>
      </c>
      <c r="F33" s="123" t="s">
        <v>5</v>
      </c>
      <c r="G33" s="119" t="s">
        <v>6</v>
      </c>
      <c r="H33" s="120"/>
      <c r="I33" s="121"/>
    </row>
    <row r="34" spans="1:9" ht="26.25" customHeight="1">
      <c r="A34" s="124"/>
      <c r="B34" s="124"/>
      <c r="C34" s="115"/>
      <c r="D34" s="115"/>
      <c r="E34" s="124"/>
      <c r="F34" s="124"/>
      <c r="G34" s="123" t="s">
        <v>28</v>
      </c>
      <c r="H34" s="123" t="s">
        <v>123</v>
      </c>
      <c r="I34" s="123" t="s">
        <v>7</v>
      </c>
    </row>
    <row r="35" spans="1:9" ht="66" customHeight="1">
      <c r="A35" s="125"/>
      <c r="B35" s="125"/>
      <c r="C35" s="116"/>
      <c r="D35" s="116"/>
      <c r="E35" s="125"/>
      <c r="F35" s="125"/>
      <c r="G35" s="125"/>
      <c r="H35" s="125"/>
      <c r="I35" s="125"/>
    </row>
    <row r="36" spans="1:9" ht="12.75">
      <c r="A36" s="58">
        <v>12</v>
      </c>
      <c r="B36" s="60" t="s">
        <v>87</v>
      </c>
      <c r="C36" s="64" t="s">
        <v>66</v>
      </c>
      <c r="D36" s="59">
        <f>E36+F36+G36</f>
        <v>108682.88</v>
      </c>
      <c r="E36" s="59">
        <v>44084.22</v>
      </c>
      <c r="F36" s="59">
        <v>48295.38</v>
      </c>
      <c r="G36" s="59">
        <v>16303.28</v>
      </c>
      <c r="H36" s="58">
        <v>7239.95</v>
      </c>
      <c r="I36" s="59">
        <f>G36-H36</f>
        <v>9063.330000000002</v>
      </c>
    </row>
    <row r="37" spans="1:9" ht="12.75">
      <c r="A37" s="58">
        <v>13</v>
      </c>
      <c r="B37" s="60" t="s">
        <v>88</v>
      </c>
      <c r="C37" s="64" t="s">
        <v>66</v>
      </c>
      <c r="D37" s="59">
        <f>E37+F37+G37</f>
        <v>108682.88</v>
      </c>
      <c r="E37" s="59">
        <v>44084.22</v>
      </c>
      <c r="F37" s="59">
        <v>48295.38</v>
      </c>
      <c r="G37" s="59">
        <v>16303.28</v>
      </c>
      <c r="H37" s="58">
        <v>12187.03</v>
      </c>
      <c r="I37" s="59">
        <f>G37-H37</f>
        <v>4116.25</v>
      </c>
    </row>
    <row r="38" spans="1:9" ht="12.75">
      <c r="A38" s="131">
        <v>14</v>
      </c>
      <c r="B38" s="129" t="s">
        <v>89</v>
      </c>
      <c r="C38" s="64" t="s">
        <v>66</v>
      </c>
      <c r="D38" s="59">
        <f>E38+F38+G38</f>
        <v>108682.88</v>
      </c>
      <c r="E38" s="59">
        <v>44084.22</v>
      </c>
      <c r="F38" s="59">
        <v>48295.38</v>
      </c>
      <c r="G38" s="59">
        <v>16303.28</v>
      </c>
      <c r="H38" s="58">
        <v>14472.67</v>
      </c>
      <c r="I38" s="59">
        <f>G38-H38</f>
        <v>1830.6100000000006</v>
      </c>
    </row>
    <row r="39" spans="1:9" ht="12.75">
      <c r="A39" s="132"/>
      <c r="B39" s="130"/>
      <c r="C39" s="64" t="s">
        <v>31</v>
      </c>
      <c r="D39" s="59">
        <f>E39+F39+G39</f>
        <v>415943.22000000003</v>
      </c>
      <c r="E39" s="59">
        <v>168717.06</v>
      </c>
      <c r="F39" s="59">
        <v>184833.83</v>
      </c>
      <c r="G39" s="59">
        <v>62392.33</v>
      </c>
      <c r="H39" s="58">
        <v>55389.14</v>
      </c>
      <c r="I39" s="59">
        <f>G39-H39</f>
        <v>7003.190000000002</v>
      </c>
    </row>
    <row r="40" spans="1:9" ht="12.75">
      <c r="A40" s="63"/>
      <c r="B40" s="133" t="s">
        <v>13</v>
      </c>
      <c r="C40" s="133"/>
      <c r="D40" s="61">
        <f aca="true" t="shared" si="2" ref="D40:I40">SUM(D12:D39)</f>
        <v>7680488.589999998</v>
      </c>
      <c r="E40" s="61">
        <f t="shared" si="2"/>
        <v>3115400.000000001</v>
      </c>
      <c r="F40" s="61">
        <f t="shared" si="2"/>
        <v>3413000</v>
      </c>
      <c r="G40" s="61">
        <f t="shared" si="2"/>
        <v>1152088.59</v>
      </c>
      <c r="H40" s="61">
        <f t="shared" si="2"/>
        <v>963937.62</v>
      </c>
      <c r="I40" s="61">
        <f t="shared" si="2"/>
        <v>188150.96999999997</v>
      </c>
    </row>
    <row r="44" spans="1:9" ht="15">
      <c r="A44" s="128" t="s">
        <v>119</v>
      </c>
      <c r="B44" s="128"/>
      <c r="C44" s="128"/>
      <c r="D44" s="62"/>
      <c r="E44" s="62"/>
      <c r="F44" s="128" t="s">
        <v>122</v>
      </c>
      <c r="G44" s="128"/>
      <c r="H44" s="128"/>
      <c r="I44" s="128"/>
    </row>
    <row r="45" spans="1:9" ht="15">
      <c r="A45" s="62"/>
      <c r="B45" s="62"/>
      <c r="C45" s="62"/>
      <c r="D45" s="62"/>
      <c r="E45" s="62"/>
      <c r="F45" s="62"/>
      <c r="G45" s="62"/>
      <c r="H45" s="62"/>
      <c r="I45" s="62"/>
    </row>
    <row r="46" spans="1:9" ht="15">
      <c r="A46" s="128" t="s">
        <v>120</v>
      </c>
      <c r="B46" s="128"/>
      <c r="C46" s="128"/>
      <c r="D46" s="62"/>
      <c r="E46" s="62"/>
      <c r="F46" s="128" t="s">
        <v>121</v>
      </c>
      <c r="G46" s="128"/>
      <c r="H46" s="128"/>
      <c r="I46" s="128"/>
    </row>
  </sheetData>
  <sheetProtection/>
  <mergeCells count="45">
    <mergeCell ref="E8:E10"/>
    <mergeCell ref="G34:G35"/>
    <mergeCell ref="H34:H35"/>
    <mergeCell ref="I34:I35"/>
    <mergeCell ref="F29:I29"/>
    <mergeCell ref="F31:I31"/>
    <mergeCell ref="D32:D35"/>
    <mergeCell ref="E32:I32"/>
    <mergeCell ref="E33:E35"/>
    <mergeCell ref="H1:I1"/>
    <mergeCell ref="H2:I2"/>
    <mergeCell ref="H3:I3"/>
    <mergeCell ref="H4:I4"/>
    <mergeCell ref="E7:I7"/>
    <mergeCell ref="F33:F35"/>
    <mergeCell ref="G33:I33"/>
    <mergeCell ref="B11:C11"/>
    <mergeCell ref="A16:A17"/>
    <mergeCell ref="B16:B17"/>
    <mergeCell ref="A46:C46"/>
    <mergeCell ref="A29:C29"/>
    <mergeCell ref="A31:C31"/>
    <mergeCell ref="A32:A35"/>
    <mergeCell ref="B32:B35"/>
    <mergeCell ref="C32:C35"/>
    <mergeCell ref="F46:I46"/>
    <mergeCell ref="B40:C40"/>
    <mergeCell ref="A19:A20"/>
    <mergeCell ref="B19:B20"/>
    <mergeCell ref="A21:A22"/>
    <mergeCell ref="B21:B22"/>
    <mergeCell ref="A38:A39"/>
    <mergeCell ref="B38:B39"/>
    <mergeCell ref="A44:C44"/>
    <mergeCell ref="F44:I44"/>
    <mergeCell ref="A5:I5"/>
    <mergeCell ref="A7:A10"/>
    <mergeCell ref="B7:B10"/>
    <mergeCell ref="F8:F10"/>
    <mergeCell ref="G8:I8"/>
    <mergeCell ref="G9:G10"/>
    <mergeCell ref="H9:H10"/>
    <mergeCell ref="I9:I10"/>
    <mergeCell ref="C7:C10"/>
    <mergeCell ref="D7:D10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Юсер</cp:lastModifiedBy>
  <cp:lastPrinted>2013-04-23T09:28:47Z</cp:lastPrinted>
  <dcterms:created xsi:type="dcterms:W3CDTF">1996-10-08T23:32:33Z</dcterms:created>
  <dcterms:modified xsi:type="dcterms:W3CDTF">2013-12-13T14:09:10Z</dcterms:modified>
  <cp:category/>
  <cp:version/>
  <cp:contentType/>
  <cp:contentStatus/>
</cp:coreProperties>
</file>